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8880" windowHeight="3825" tabRatio="604" activeTab="2"/>
  </bookViews>
  <sheets>
    <sheet name="FP prihodi 2009" sheetId="1" r:id="rId1"/>
    <sheet name="FP prihodi 2010 i 2011" sheetId="2" r:id="rId2"/>
    <sheet name="IZVRŠENJE 12-2016" sheetId="3" r:id="rId3"/>
  </sheets>
  <definedNames>
    <definedName name="_xlnm.Print_Titles" localSheetId="2">'IZVRŠENJE 12-2016'!$3:$4</definedName>
  </definedNames>
  <calcPr fullCalcOnLoad="1"/>
</workbook>
</file>

<file path=xl/sharedStrings.xml><?xml version="1.0" encoding="utf-8"?>
<sst xmlns="http://schemas.openxmlformats.org/spreadsheetml/2006/main" count="124" uniqueCount="92">
  <si>
    <t xml:space="preserve">Donacije </t>
  </si>
  <si>
    <t xml:space="preserve">Napomena: </t>
  </si>
  <si>
    <t>u kunama</t>
  </si>
  <si>
    <t>Ukupno (po izvorima)</t>
  </si>
  <si>
    <t>Izvor</t>
  </si>
  <si>
    <t>2008.</t>
  </si>
  <si>
    <t>Opći prihodi i primici</t>
  </si>
  <si>
    <t>Vlastiti prihodi</t>
  </si>
  <si>
    <t>Prihodi za posebne namjene</t>
  </si>
  <si>
    <t>Namjenski primici od zaduživanja</t>
  </si>
  <si>
    <t>Prihodi od nefinancijske imovine i nadoknade šteta s osnova osiguranja</t>
  </si>
  <si>
    <t>Prihodi i primici</t>
  </si>
  <si>
    <t>Ukupno</t>
  </si>
  <si>
    <t>Račun rashoda/izdatka</t>
  </si>
  <si>
    <t>Naziv računa</t>
  </si>
  <si>
    <t>UKUPNO A/Tpr./Kpr.</t>
  </si>
  <si>
    <r>
      <t>Oznaka rač.iz                                      računskog plana</t>
    </r>
    <r>
      <rPr>
        <b/>
        <vertAlign val="superscript"/>
        <sz val="12"/>
        <rFont val="Arial"/>
        <family val="2"/>
      </rPr>
      <t>*1</t>
    </r>
  </si>
  <si>
    <r>
      <t>prihoda i primitaka</t>
    </r>
    <r>
      <rPr>
        <b/>
        <vertAlign val="superscript"/>
        <sz val="11"/>
        <rFont val="Arial"/>
        <family val="2"/>
      </rPr>
      <t xml:space="preserve"> *2 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                            </t>
    </r>
  </si>
  <si>
    <r>
      <t>Oznaka računa iz                                                    računskog plana</t>
    </r>
    <r>
      <rPr>
        <b/>
        <vertAlign val="superscript"/>
        <sz val="11"/>
        <rFont val="Arial"/>
        <family val="2"/>
      </rPr>
      <t>*1</t>
    </r>
    <r>
      <rPr>
        <b/>
        <sz val="11"/>
        <rFont val="Arial"/>
        <family val="2"/>
      </rPr>
      <t xml:space="preserve">         </t>
    </r>
  </si>
  <si>
    <r>
      <t>prihoda i primitaka</t>
    </r>
    <r>
      <rPr>
        <b/>
        <vertAlign val="superscript"/>
        <sz val="12"/>
        <rFont val="Arial"/>
        <family val="2"/>
      </rPr>
      <t xml:space="preserve"> *2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     </t>
    </r>
  </si>
  <si>
    <r>
      <t>Pomoći</t>
    </r>
    <r>
      <rPr>
        <b/>
        <vertAlign val="superscript"/>
        <sz val="12"/>
        <rFont val="Arial"/>
        <family val="2"/>
      </rPr>
      <t>*3</t>
    </r>
  </si>
  <si>
    <t>Obrazac JLP(R)S FP-PiP 1</t>
  </si>
  <si>
    <t>Obrazac JLP(R)S FP-PiP 2</t>
  </si>
  <si>
    <r>
      <t>-</t>
    </r>
    <r>
      <rPr>
        <vertAlign val="superscript"/>
        <sz val="12"/>
        <rFont val="Arial"/>
        <family val="2"/>
      </rPr>
      <t>*2</t>
    </r>
    <r>
      <rPr>
        <sz val="12"/>
        <rFont val="Arial"/>
        <family val="2"/>
      </rPr>
      <t xml:space="preserve"> Sadržaj izvora financiranja: opći prihodi i primici te prihodi za posebne namjene, odnosno vrste prihoda i primitaka koji ulaze u navedene izvore financiranja utvrđuje se ovisno o  specifičnim potrebama jedinica  lokalne i područne (regionalne) samouprave/ korisnika i može odstupati od gore zadanog modela.</t>
    </r>
  </si>
  <si>
    <r>
      <t>-</t>
    </r>
    <r>
      <rPr>
        <vertAlign val="superscript"/>
        <sz val="12"/>
        <rFont val="Arial"/>
        <family val="2"/>
      </rPr>
      <t>*3</t>
    </r>
    <r>
      <rPr>
        <sz val="12"/>
        <rFont val="Arial"/>
        <family val="2"/>
      </rPr>
      <t xml:space="preserve">  Korisnici proračuna jedinica lokalne i područne (regionalne) samouprave, osim upravnih odjela nadležnih za odnosnog korisnika nemaju ovaj izvor financiranja.</t>
    </r>
  </si>
  <si>
    <t>2009.</t>
  </si>
  <si>
    <t>Ukupno prihodi i primici za 2008.</t>
  </si>
  <si>
    <r>
      <t>-</t>
    </r>
    <r>
      <rPr>
        <vertAlign val="superscript"/>
        <sz val="12"/>
        <rFont val="Arial"/>
        <family val="2"/>
      </rPr>
      <t>*1</t>
    </r>
    <r>
      <rPr>
        <sz val="12"/>
        <rFont val="Arial"/>
        <family val="2"/>
      </rPr>
      <t xml:space="preserve">  Prihodi i primici planiraju se za 2008. godinu na razini osnovnog računa (peta razina računskog plana) izuzev prihoda od poreza koji se planiraju na razini odjeljka (četvrta razina računskog plana). </t>
    </r>
  </si>
  <si>
    <t>2010.</t>
  </si>
  <si>
    <t>Ukupno prihodi i primici za 2009.i 2010.</t>
  </si>
  <si>
    <t>Narodna knjižnica i čitaonica "Grigor Vitez" Gornji Bogićevci</t>
  </si>
  <si>
    <t>63314 - Tekuće pomoći iz općinskog proračuna</t>
  </si>
  <si>
    <t>63321 - Kapitalne pomoći iz drž. proračuna - Min. kulture</t>
  </si>
  <si>
    <t>63322 - Kapitalne pomoći iz županijskog proračuna</t>
  </si>
  <si>
    <t>63324 - Kapitalne pomoći iz općinskog proračuna</t>
  </si>
  <si>
    <t>6611 - Prihodi od obavljanja osnovnih poslova vlastite djelatnosti</t>
  </si>
  <si>
    <t>Plaće za redovan rad</t>
  </si>
  <si>
    <t>Ostali rashodi za zaposlene</t>
  </si>
  <si>
    <t>Uredska oprema i namještaj</t>
  </si>
  <si>
    <t>Knjige u knjižnicama</t>
  </si>
  <si>
    <t>NARODNA KNJIŽNICA I ČITAONICA GRIGOR VITEZ GORNJI BOGIĆEVCI</t>
  </si>
  <si>
    <t>Rashodi za zaposlene</t>
  </si>
  <si>
    <t>Materijalni rashodi</t>
  </si>
  <si>
    <t>Financijski rashodi</t>
  </si>
  <si>
    <t>FINANCIJSKI PLAN - Procjena prihoda i primitaka za 2010. i  2011.</t>
  </si>
  <si>
    <t xml:space="preserve">FINANCIJSKI PLAN - Procjena prihoda i primitaka za 2009. </t>
  </si>
  <si>
    <t>Račun</t>
  </si>
  <si>
    <t>Kamate na depozite po viđenju</t>
  </si>
  <si>
    <t>Nefinancijska imovina</t>
  </si>
  <si>
    <t xml:space="preserve">                   Izvršenje Financijskog plana - Plana rashoda i izdataka</t>
  </si>
  <si>
    <t>Doprinosi</t>
  </si>
  <si>
    <t>Naknade trošk. zaposlenima</t>
  </si>
  <si>
    <t>Rashodi za materijal i energiju</t>
  </si>
  <si>
    <t>Rashodi za usluge</t>
  </si>
  <si>
    <t>Ostali nespom. rash. poslova</t>
  </si>
  <si>
    <t>Ostali financiski rashodi</t>
  </si>
  <si>
    <t>INDEKS      5/3</t>
  </si>
  <si>
    <t>INDEKS     5/4</t>
  </si>
  <si>
    <t>Potpore</t>
  </si>
  <si>
    <t>Kapitalne potpore iz drž.proračuna</t>
  </si>
  <si>
    <t>Prihodi od imovine</t>
  </si>
  <si>
    <t>Ostali prihodi</t>
  </si>
  <si>
    <t>Prihodi od pruženih usluga</t>
  </si>
  <si>
    <t>Prihodi za financiranje rashoda poslov.</t>
  </si>
  <si>
    <t>Višak prihoda nad rashodima</t>
  </si>
  <si>
    <t>Predsjednik OV:</t>
  </si>
  <si>
    <t>Šugić Stipo</t>
  </si>
  <si>
    <t>Kapit.pomoći od izvanpror.korisnika</t>
  </si>
  <si>
    <t>Kap.pom.proračunskim k.od pror.koji im nije nadležan</t>
  </si>
  <si>
    <t>Manjak prihoda nad rashodima</t>
  </si>
  <si>
    <t>SVEUKUPNO (S OSTVARENIM VIŠKOM / MANJKOM)</t>
  </si>
  <si>
    <t>Kapitalne pomoći od županijskog prorač.</t>
  </si>
  <si>
    <t>Rashodi za službena putovanja</t>
  </si>
  <si>
    <t>Uredski matr.i ost.matr.rashodi</t>
  </si>
  <si>
    <t>Energija</t>
  </si>
  <si>
    <t>Sitni inventar</t>
  </si>
  <si>
    <t>Telefon, pošta i prijevoz</t>
  </si>
  <si>
    <t>Investicijsko održavanje</t>
  </si>
  <si>
    <t>Informiranje - Časopisi</t>
  </si>
  <si>
    <t>Grafičke i tiskarske usl.-NK SLOBODA</t>
  </si>
  <si>
    <t>Računovodstvo knjižnice</t>
  </si>
  <si>
    <t>Kulturne manifestacije knjižnice</t>
  </si>
  <si>
    <t>Prihodi iz nadležnog  proračuna</t>
  </si>
  <si>
    <t xml:space="preserve">Korisnik proračuna </t>
  </si>
  <si>
    <t xml:space="preserve">               za razdoblje 01.01.2016. do 31.12.2016.</t>
  </si>
  <si>
    <t>GODIŠNJE IZVRŠENJE 2015.</t>
  </si>
  <si>
    <t>PLANIRANO 2016.</t>
  </si>
  <si>
    <t>GODIŠNJE IZVRŠENJE 2016</t>
  </si>
  <si>
    <t>Klasa: 400-05/17-01-19</t>
  </si>
  <si>
    <t>Gornji Bogićevci, 28. ožujka 2017. g.</t>
  </si>
  <si>
    <t>Urbroj: 2178/18-03-17-02</t>
  </si>
  <si>
    <t>Tekuće pomoći iz državnog proračuna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</si>
</sst>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  <numFmt numFmtId="185" formatCode="#,##0.00\ &quot;kn&quot;"/>
    <numFmt numFmtId="186" formatCode="#,##0.00\ _k_n"/>
    <numFmt numFmtId="187" formatCode="#,##0.00;[Red]#,##0.00"/>
  </numFmts>
  <fonts count="5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vertAlign val="superscript"/>
      <sz val="12"/>
      <name val="Arial"/>
      <family val="2"/>
    </font>
    <font>
      <b/>
      <vertAlign val="superscript"/>
      <sz val="11"/>
      <name val="Arial"/>
      <family val="2"/>
    </font>
    <font>
      <b/>
      <sz val="16"/>
      <name val="Arial"/>
      <family val="2"/>
    </font>
    <font>
      <vertAlign val="superscript"/>
      <sz val="12"/>
      <name val="Arial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name val="Arial"/>
      <family val="2"/>
    </font>
    <font>
      <sz val="16"/>
      <name val="Times New Roman"/>
      <family val="1"/>
    </font>
    <font>
      <b/>
      <i/>
      <sz val="16"/>
      <name val="Times New Roman"/>
      <family val="1"/>
    </font>
    <font>
      <b/>
      <sz val="18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4" fillId="28" borderId="2" applyNumberFormat="0" applyAlignment="0" applyProtection="0"/>
    <xf numFmtId="0" fontId="45" fillId="28" borderId="3" applyNumberFormat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31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5" fillId="1" borderId="17" xfId="0" applyFont="1" applyFill="1" applyBorder="1" applyAlignment="1">
      <alignment horizontal="center"/>
    </xf>
    <xf numFmtId="0" fontId="5" fillId="1" borderId="18" xfId="0" applyFont="1" applyFill="1" applyBorder="1" applyAlignment="1">
      <alignment horizontal="right" vertical="center" wrapText="1"/>
    </xf>
    <xf numFmtId="0" fontId="5" fillId="1" borderId="19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21" xfId="0" applyFont="1" applyBorder="1" applyAlignment="1">
      <alignment/>
    </xf>
    <xf numFmtId="0" fontId="0" fillId="0" borderId="26" xfId="0" applyBorder="1" applyAlignment="1">
      <alignment/>
    </xf>
    <xf numFmtId="0" fontId="1" fillId="0" borderId="20" xfId="0" applyFont="1" applyBorder="1" applyAlignment="1">
      <alignment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" fillId="0" borderId="30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0" xfId="0" applyFont="1" applyAlignment="1">
      <alignment horizontal="right"/>
    </xf>
    <xf numFmtId="0" fontId="3" fillId="1" borderId="17" xfId="0" applyFont="1" applyFill="1" applyBorder="1" applyAlignment="1">
      <alignment horizontal="center"/>
    </xf>
    <xf numFmtId="0" fontId="3" fillId="1" borderId="18" xfId="0" applyFont="1" applyFill="1" applyBorder="1" applyAlignment="1">
      <alignment horizontal="right" vertical="center" wrapText="1"/>
    </xf>
    <xf numFmtId="0" fontId="3" fillId="1" borderId="19" xfId="0" applyFont="1" applyFill="1" applyBorder="1" applyAlignment="1">
      <alignment horizontal="left"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1" xfId="0" applyBorder="1" applyAlignment="1">
      <alignment/>
    </xf>
    <xf numFmtId="0" fontId="0" fillId="0" borderId="0" xfId="0" applyAlignment="1">
      <alignment horizontal="center" wrapText="1"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wrapText="1"/>
    </xf>
    <xf numFmtId="3" fontId="8" fillId="0" borderId="0" xfId="0" applyNumberFormat="1" applyFont="1" applyBorder="1" applyAlignment="1">
      <alignment horizontal="center" wrapText="1"/>
    </xf>
    <xf numFmtId="179" fontId="7" fillId="0" borderId="0" xfId="60" applyFont="1" applyBorder="1" applyAlignment="1">
      <alignment/>
    </xf>
    <xf numFmtId="179" fontId="8" fillId="0" borderId="0" xfId="60" applyFont="1" applyBorder="1" applyAlignment="1">
      <alignment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0" fontId="1" fillId="0" borderId="0" xfId="0" applyFont="1" applyAlignment="1">
      <alignment/>
    </xf>
    <xf numFmtId="0" fontId="5" fillId="0" borderId="30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15" fillId="0" borderId="0" xfId="0" applyNumberFormat="1" applyFont="1" applyAlignment="1">
      <alignment horizontal="center" wrapText="1"/>
    </xf>
    <xf numFmtId="3" fontId="9" fillId="0" borderId="10" xfId="0" applyNumberFormat="1" applyFont="1" applyBorder="1" applyAlignment="1">
      <alignment horizontal="left"/>
    </xf>
    <xf numFmtId="4" fontId="9" fillId="0" borderId="10" xfId="0" applyNumberFormat="1" applyFont="1" applyBorder="1" applyAlignment="1">
      <alignment horizontal="right"/>
    </xf>
    <xf numFmtId="4" fontId="17" fillId="0" borderId="10" xfId="60" applyNumberFormat="1" applyFont="1" applyBorder="1" applyAlignment="1">
      <alignment horizontal="right"/>
    </xf>
    <xf numFmtId="4" fontId="17" fillId="0" borderId="10" xfId="0" applyNumberFormat="1" applyFont="1" applyBorder="1" applyAlignment="1">
      <alignment/>
    </xf>
    <xf numFmtId="1" fontId="17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179" fontId="9" fillId="0" borderId="10" xfId="60" applyFont="1" applyBorder="1" applyAlignment="1">
      <alignment wrapText="1"/>
    </xf>
    <xf numFmtId="4" fontId="9" fillId="0" borderId="10" xfId="0" applyNumberFormat="1" applyFont="1" applyBorder="1" applyAlignment="1">
      <alignment/>
    </xf>
    <xf numFmtId="0" fontId="9" fillId="0" borderId="0" xfId="0" applyNumberFormat="1" applyFont="1" applyBorder="1" applyAlignment="1">
      <alignment horizontal="center"/>
    </xf>
    <xf numFmtId="0" fontId="17" fillId="0" borderId="10" xfId="0" applyNumberFormat="1" applyFont="1" applyBorder="1" applyAlignment="1">
      <alignment horizontal="center"/>
    </xf>
    <xf numFmtId="0" fontId="17" fillId="0" borderId="10" xfId="0" applyNumberFormat="1" applyFont="1" applyBorder="1" applyAlignment="1">
      <alignment wrapText="1"/>
    </xf>
    <xf numFmtId="0" fontId="17" fillId="0" borderId="10" xfId="0" applyNumberFormat="1" applyFont="1" applyBorder="1" applyAlignment="1">
      <alignment horizontal="left" wrapText="1"/>
    </xf>
    <xf numFmtId="4" fontId="9" fillId="0" borderId="10" xfId="60" applyNumberFormat="1" applyFont="1" applyBorder="1" applyAlignment="1">
      <alignment horizontal="right"/>
    </xf>
    <xf numFmtId="3" fontId="9" fillId="33" borderId="34" xfId="0" applyNumberFormat="1" applyFont="1" applyFill="1" applyBorder="1" applyAlignment="1" quotePrefix="1">
      <alignment horizontal="left"/>
    </xf>
    <xf numFmtId="3" fontId="7" fillId="33" borderId="35" xfId="0" applyNumberFormat="1" applyFont="1" applyFill="1" applyBorder="1" applyAlignment="1">
      <alignment/>
    </xf>
    <xf numFmtId="3" fontId="7" fillId="33" borderId="35" xfId="0" applyNumberFormat="1" applyFont="1" applyFill="1" applyBorder="1" applyAlignment="1">
      <alignment wrapText="1"/>
    </xf>
    <xf numFmtId="3" fontId="7" fillId="33" borderId="0" xfId="0" applyNumberFormat="1" applyFont="1" applyFill="1" applyAlignment="1">
      <alignment/>
    </xf>
    <xf numFmtId="3" fontId="9" fillId="33" borderId="0" xfId="0" applyNumberFormat="1" applyFont="1" applyFill="1" applyAlignment="1">
      <alignment horizontal="left"/>
    </xf>
    <xf numFmtId="3" fontId="14" fillId="33" borderId="0" xfId="0" applyNumberFormat="1" applyFont="1" applyFill="1" applyAlignment="1">
      <alignment/>
    </xf>
    <xf numFmtId="3" fontId="7" fillId="33" borderId="0" xfId="0" applyNumberFormat="1" applyFont="1" applyFill="1" applyAlignment="1">
      <alignment wrapText="1"/>
    </xf>
    <xf numFmtId="3" fontId="17" fillId="34" borderId="10" xfId="0" applyNumberFormat="1" applyFont="1" applyFill="1" applyBorder="1" applyAlignment="1">
      <alignment/>
    </xf>
    <xf numFmtId="3" fontId="18" fillId="34" borderId="10" xfId="0" applyNumberFormat="1" applyFont="1" applyFill="1" applyBorder="1" applyAlignment="1">
      <alignment horizontal="left"/>
    </xf>
    <xf numFmtId="3" fontId="9" fillId="34" borderId="10" xfId="0" applyNumberFormat="1" applyFont="1" applyFill="1" applyBorder="1" applyAlignment="1">
      <alignment horizontal="center" vertical="center" shrinkToFit="1"/>
    </xf>
    <xf numFmtId="1" fontId="17" fillId="35" borderId="10" xfId="0" applyNumberFormat="1" applyFont="1" applyFill="1" applyBorder="1" applyAlignment="1">
      <alignment/>
    </xf>
    <xf numFmtId="3" fontId="9" fillId="35" borderId="10" xfId="0" applyNumberFormat="1" applyFont="1" applyFill="1" applyBorder="1" applyAlignment="1">
      <alignment horizontal="left"/>
    </xf>
    <xf numFmtId="4" fontId="9" fillId="35" borderId="10" xfId="0" applyNumberFormat="1" applyFont="1" applyFill="1" applyBorder="1" applyAlignment="1">
      <alignment/>
    </xf>
    <xf numFmtId="0" fontId="9" fillId="35" borderId="10" xfId="0" applyNumberFormat="1" applyFont="1" applyFill="1" applyBorder="1" applyAlignment="1">
      <alignment horizontal="center"/>
    </xf>
    <xf numFmtId="0" fontId="9" fillId="35" borderId="10" xfId="0" applyNumberFormat="1" applyFont="1" applyFill="1" applyBorder="1" applyAlignment="1">
      <alignment horizontal="left" wrapText="1"/>
    </xf>
    <xf numFmtId="0" fontId="9" fillId="35" borderId="10" xfId="0" applyNumberFormat="1" applyFont="1" applyFill="1" applyBorder="1" applyAlignment="1">
      <alignment wrapText="1"/>
    </xf>
    <xf numFmtId="0" fontId="17" fillId="36" borderId="10" xfId="0" applyNumberFormat="1" applyFont="1" applyFill="1" applyBorder="1" applyAlignment="1">
      <alignment horizontal="center"/>
    </xf>
    <xf numFmtId="0" fontId="9" fillId="36" borderId="10" xfId="0" applyNumberFormat="1" applyFont="1" applyFill="1" applyBorder="1" applyAlignment="1" quotePrefix="1">
      <alignment horizontal="left" vertical="justify"/>
    </xf>
    <xf numFmtId="4" fontId="9" fillId="36" borderId="10" xfId="0" applyNumberFormat="1" applyFont="1" applyFill="1" applyBorder="1" applyAlignment="1">
      <alignment/>
    </xf>
    <xf numFmtId="0" fontId="9" fillId="34" borderId="10" xfId="0" applyNumberFormat="1" applyFont="1" applyFill="1" applyBorder="1" applyAlignment="1" quotePrefix="1">
      <alignment horizontal="center" vertical="center" wrapText="1"/>
    </xf>
    <xf numFmtId="0" fontId="9" fillId="34" borderId="10" xfId="0" applyNumberFormat="1" applyFont="1" applyFill="1" applyBorder="1" applyAlignment="1">
      <alignment horizontal="center" wrapText="1"/>
    </xf>
    <xf numFmtId="3" fontId="7" fillId="33" borderId="0" xfId="0" applyNumberFormat="1" applyFont="1" applyFill="1" applyBorder="1" applyAlignment="1">
      <alignment wrapText="1"/>
    </xf>
    <xf numFmtId="3" fontId="20" fillId="34" borderId="10" xfId="0" applyNumberFormat="1" applyFont="1" applyFill="1" applyBorder="1" applyAlignment="1">
      <alignment horizontal="left" wrapText="1"/>
    </xf>
    <xf numFmtId="3" fontId="21" fillId="0" borderId="10" xfId="0" applyNumberFormat="1" applyFont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3" fontId="21" fillId="0" borderId="10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 wrapText="1"/>
    </xf>
    <xf numFmtId="3" fontId="20" fillId="34" borderId="10" xfId="0" applyNumberFormat="1" applyFont="1" applyFill="1" applyBorder="1" applyAlignment="1">
      <alignment horizontal="center" vertical="center" wrapText="1" shrinkToFit="1"/>
    </xf>
    <xf numFmtId="3" fontId="20" fillId="34" borderId="10" xfId="0" applyNumberFormat="1" applyFont="1" applyFill="1" applyBorder="1" applyAlignment="1">
      <alignment horizontal="center" vertical="center" wrapText="1"/>
    </xf>
    <xf numFmtId="3" fontId="7" fillId="37" borderId="0" xfId="0" applyNumberFormat="1" applyFont="1" applyFill="1" applyAlignment="1">
      <alignment wrapText="1"/>
    </xf>
    <xf numFmtId="0" fontId="21" fillId="37" borderId="10" xfId="0" applyNumberFormat="1" applyFont="1" applyFill="1" applyBorder="1" applyAlignment="1" quotePrefix="1">
      <alignment horizontal="center" vertical="center" wrapText="1"/>
    </xf>
    <xf numFmtId="0" fontId="21" fillId="37" borderId="10" xfId="0" applyNumberFormat="1" applyFont="1" applyFill="1" applyBorder="1" applyAlignment="1">
      <alignment horizontal="center" wrapText="1"/>
    </xf>
    <xf numFmtId="3" fontId="21" fillId="37" borderId="10" xfId="0" applyNumberFormat="1" applyFont="1" applyFill="1" applyBorder="1" applyAlignment="1" quotePrefix="1">
      <alignment horizontal="center" wrapText="1"/>
    </xf>
    <xf numFmtId="3" fontId="21" fillId="37" borderId="10" xfId="0" applyNumberFormat="1" applyFont="1" applyFill="1" applyBorder="1" applyAlignment="1">
      <alignment horizontal="center" wrapText="1"/>
    </xf>
    <xf numFmtId="1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left"/>
    </xf>
    <xf numFmtId="3" fontId="9" fillId="20" borderId="10" xfId="0" applyNumberFormat="1" applyFont="1" applyFill="1" applyBorder="1" applyAlignment="1">
      <alignment horizontal="center"/>
    </xf>
    <xf numFmtId="4" fontId="9" fillId="20" borderId="10" xfId="60" applyNumberFormat="1" applyFont="1" applyFill="1" applyBorder="1" applyAlignment="1">
      <alignment horizontal="right"/>
    </xf>
    <xf numFmtId="4" fontId="9" fillId="20" borderId="10" xfId="0" applyNumberFormat="1" applyFont="1" applyFill="1" applyBorder="1" applyAlignment="1">
      <alignment horizontal="right" vertical="center" wrapText="1"/>
    </xf>
    <xf numFmtId="4" fontId="17" fillId="20" borderId="10" xfId="0" applyNumberFormat="1" applyFont="1" applyFill="1" applyBorder="1" applyAlignment="1">
      <alignment horizontal="right"/>
    </xf>
    <xf numFmtId="4" fontId="9" fillId="0" borderId="10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 wrapText="1"/>
    </xf>
    <xf numFmtId="4" fontId="17" fillId="0" borderId="10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1" fontId="9" fillId="20" borderId="10" xfId="0" applyNumberFormat="1" applyFont="1" applyFill="1" applyBorder="1" applyAlignment="1">
      <alignment horizontal="center"/>
    </xf>
    <xf numFmtId="3" fontId="9" fillId="20" borderId="10" xfId="0" applyNumberFormat="1" applyFont="1" applyFill="1" applyBorder="1" applyAlignment="1">
      <alignment horizontal="left"/>
    </xf>
    <xf numFmtId="4" fontId="9" fillId="20" borderId="10" xfId="0" applyNumberFormat="1" applyFont="1" applyFill="1" applyBorder="1" applyAlignment="1">
      <alignment horizontal="right"/>
    </xf>
    <xf numFmtId="4" fontId="9" fillId="20" borderId="10" xfId="0" applyNumberFormat="1" applyFont="1" applyFill="1" applyBorder="1" applyAlignment="1">
      <alignment horizontal="right"/>
    </xf>
    <xf numFmtId="4" fontId="9" fillId="0" borderId="10" xfId="60" applyNumberFormat="1" applyFont="1" applyBorder="1" applyAlignment="1">
      <alignment horizontal="right" wrapText="1"/>
    </xf>
    <xf numFmtId="3" fontId="9" fillId="0" borderId="10" xfId="0" applyNumberFormat="1" applyFont="1" applyBorder="1" applyAlignment="1" quotePrefix="1">
      <alignment horizontal="center"/>
    </xf>
    <xf numFmtId="0" fontId="9" fillId="0" borderId="10" xfId="0" applyNumberFormat="1" applyFont="1" applyBorder="1" applyAlignment="1">
      <alignment/>
    </xf>
    <xf numFmtId="4" fontId="9" fillId="37" borderId="10" xfId="0" applyNumberFormat="1" applyFont="1" applyFill="1" applyBorder="1" applyAlignment="1">
      <alignment/>
    </xf>
    <xf numFmtId="4" fontId="17" fillId="0" borderId="10" xfId="0" applyNumberFormat="1" applyFont="1" applyBorder="1" applyAlignment="1">
      <alignment wrapText="1"/>
    </xf>
    <xf numFmtId="4" fontId="9" fillId="38" borderId="10" xfId="0" applyNumberFormat="1" applyFont="1" applyFill="1" applyBorder="1" applyAlignment="1">
      <alignment horizontal="center" wrapText="1"/>
    </xf>
    <xf numFmtId="3" fontId="9" fillId="38" borderId="10" xfId="0" applyNumberFormat="1" applyFont="1" applyFill="1" applyBorder="1" applyAlignment="1">
      <alignment horizontal="center" wrapText="1"/>
    </xf>
    <xf numFmtId="186" fontId="7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3" fontId="9" fillId="0" borderId="10" xfId="0" applyNumberFormat="1" applyFont="1" applyBorder="1" applyAlignment="1">
      <alignment horizontal="left" wrapText="1"/>
    </xf>
    <xf numFmtId="187" fontId="9" fillId="0" borderId="10" xfId="0" applyNumberFormat="1" applyFont="1" applyBorder="1" applyAlignment="1">
      <alignment/>
    </xf>
    <xf numFmtId="0" fontId="17" fillId="38" borderId="10" xfId="0" applyNumberFormat="1" applyFont="1" applyFill="1" applyBorder="1" applyAlignment="1">
      <alignment horizontal="center"/>
    </xf>
    <xf numFmtId="0" fontId="17" fillId="38" borderId="10" xfId="0" applyNumberFormat="1" applyFont="1" applyFill="1" applyBorder="1" applyAlignment="1">
      <alignment wrapText="1"/>
    </xf>
    <xf numFmtId="4" fontId="17" fillId="38" borderId="10" xfId="0" applyNumberFormat="1" applyFont="1" applyFill="1" applyBorder="1" applyAlignment="1">
      <alignment wrapText="1"/>
    </xf>
    <xf numFmtId="4" fontId="17" fillId="38" borderId="10" xfId="0" applyNumberFormat="1" applyFont="1" applyFill="1" applyBorder="1" applyAlignment="1">
      <alignment/>
    </xf>
    <xf numFmtId="4" fontId="9" fillId="38" borderId="10" xfId="0" applyNumberFormat="1" applyFont="1" applyFill="1" applyBorder="1" applyAlignment="1">
      <alignment/>
    </xf>
    <xf numFmtId="0" fontId="17" fillId="37" borderId="10" xfId="0" applyNumberFormat="1" applyFont="1" applyFill="1" applyBorder="1" applyAlignment="1">
      <alignment horizontal="center"/>
    </xf>
    <xf numFmtId="0" fontId="17" fillId="37" borderId="10" xfId="0" applyNumberFormat="1" applyFont="1" applyFill="1" applyBorder="1" applyAlignment="1">
      <alignment wrapText="1"/>
    </xf>
    <xf numFmtId="4" fontId="17" fillId="37" borderId="10" xfId="0" applyNumberFormat="1" applyFont="1" applyFill="1" applyBorder="1" applyAlignment="1">
      <alignment/>
    </xf>
    <xf numFmtId="0" fontId="2" fillId="0" borderId="0" xfId="50" applyFont="1">
      <alignment/>
      <protection/>
    </xf>
    <xf numFmtId="0" fontId="17" fillId="0" borderId="0" xfId="50" applyFont="1">
      <alignment/>
      <protection/>
    </xf>
    <xf numFmtId="0" fontId="3" fillId="0" borderId="2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3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4" fillId="0" borderId="0" xfId="0" applyFont="1" applyAlignment="1" quotePrefix="1">
      <alignment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3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15" fillId="0" borderId="0" xfId="0" applyNumberFormat="1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4" fillId="38" borderId="32" xfId="0" applyNumberFormat="1" applyFont="1" applyFill="1" applyBorder="1" applyAlignment="1">
      <alignment horizontal="center" vertical="center" wrapText="1"/>
    </xf>
    <xf numFmtId="0" fontId="23" fillId="38" borderId="28" xfId="0" applyFont="1" applyFill="1" applyBorder="1" applyAlignment="1">
      <alignment horizontal="center" wrapText="1"/>
    </xf>
    <xf numFmtId="3" fontId="17" fillId="0" borderId="0" xfId="0" applyNumberFormat="1" applyFont="1" applyAlignment="1">
      <alignment wrapText="1"/>
    </xf>
    <xf numFmtId="3" fontId="17" fillId="0" borderId="0" xfId="0" applyNumberFormat="1" applyFont="1" applyAlignment="1">
      <alignment/>
    </xf>
    <xf numFmtId="4" fontId="9" fillId="37" borderId="10" xfId="0" applyNumberFormat="1" applyFont="1" applyFill="1" applyBorder="1" applyAlignment="1">
      <alignment horizontal="right" vertical="center" wrapText="1"/>
    </xf>
    <xf numFmtId="3" fontId="8" fillId="37" borderId="0" xfId="0" applyNumberFormat="1" applyFont="1" applyFill="1" applyBorder="1" applyAlignment="1">
      <alignment horizontal="center" wrapText="1"/>
    </xf>
    <xf numFmtId="3" fontId="7" fillId="37" borderId="0" xfId="0" applyNumberFormat="1" applyFont="1" applyFill="1" applyAlignment="1">
      <alignment/>
    </xf>
    <xf numFmtId="3" fontId="9" fillId="37" borderId="10" xfId="0" applyNumberFormat="1" applyFont="1" applyFill="1" applyBorder="1" applyAlignment="1">
      <alignment horizontal="left"/>
    </xf>
    <xf numFmtId="1" fontId="9" fillId="37" borderId="10" xfId="0" applyNumberFormat="1" applyFont="1" applyFill="1" applyBorder="1" applyAlignment="1">
      <alignment horizontal="center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3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990600"/>
          <a:ext cx="240982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2409825</xdr:colOff>
      <xdr:row>8</xdr:row>
      <xdr:rowOff>762000</xdr:rowOff>
    </xdr:to>
    <xdr:sp>
      <xdr:nvSpPr>
        <xdr:cNvPr id="2" name="Line 2"/>
        <xdr:cNvSpPr>
          <a:spLocks/>
        </xdr:cNvSpPr>
      </xdr:nvSpPr>
      <xdr:spPr>
        <a:xfrm>
          <a:off x="28575" y="990600"/>
          <a:ext cx="23812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19050</xdr:rowOff>
    </xdr:from>
    <xdr:to>
      <xdr:col>0</xdr:col>
      <xdr:colOff>2409825</xdr:colOff>
      <xdr:row>6</xdr:row>
      <xdr:rowOff>762000</xdr:rowOff>
    </xdr:to>
    <xdr:sp>
      <xdr:nvSpPr>
        <xdr:cNvPr id="1" name="Line 1"/>
        <xdr:cNvSpPr>
          <a:spLocks/>
        </xdr:cNvSpPr>
      </xdr:nvSpPr>
      <xdr:spPr>
        <a:xfrm>
          <a:off x="28575" y="809625"/>
          <a:ext cx="23812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zoomScale="75" zoomScaleNormal="75" zoomScalePageLayoutView="0" workbookViewId="0" topLeftCell="C1">
      <selection activeCell="B11" sqref="B11"/>
    </sheetView>
  </sheetViews>
  <sheetFormatPr defaultColWidth="9.140625" defaultRowHeight="12.75"/>
  <cols>
    <col min="1" max="1" width="36.421875" style="0" customWidth="1"/>
    <col min="2" max="2" width="19.421875" style="0" customWidth="1"/>
    <col min="3" max="3" width="30.7109375" style="0" customWidth="1"/>
    <col min="4" max="6" width="20.7109375" style="0" customWidth="1"/>
    <col min="7" max="7" width="26.140625" style="0" customWidth="1"/>
    <col min="8" max="8" width="20.7109375" style="0" customWidth="1"/>
    <col min="9" max="9" width="8.140625" style="0" customWidth="1"/>
  </cols>
  <sheetData>
    <row r="1" ht="12" customHeight="1">
      <c r="H1" s="61" t="s">
        <v>21</v>
      </c>
    </row>
    <row r="3" spans="1:8" s="9" customFormat="1" ht="20.25">
      <c r="A3" s="158" t="s">
        <v>45</v>
      </c>
      <c r="B3" s="158"/>
      <c r="C3" s="158"/>
      <c r="D3" s="158"/>
      <c r="E3" s="158"/>
      <c r="F3" s="158"/>
      <c r="G3" s="158"/>
      <c r="H3" s="158"/>
    </row>
    <row r="4" spans="1:15" s="9" customFormat="1" ht="15.75" customHeight="1">
      <c r="A4" s="151" t="s">
        <v>40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</row>
    <row r="5" s="9" customFormat="1" ht="15" hidden="1"/>
    <row r="6" s="9" customFormat="1" ht="15.75" thickBot="1">
      <c r="H6" s="32" t="s">
        <v>2</v>
      </c>
    </row>
    <row r="7" spans="1:8" s="9" customFormat="1" ht="16.5" thickBot="1">
      <c r="A7" s="33" t="s">
        <v>4</v>
      </c>
      <c r="B7" s="164" t="s">
        <v>5</v>
      </c>
      <c r="C7" s="165"/>
      <c r="D7" s="165"/>
      <c r="E7" s="165"/>
      <c r="F7" s="165"/>
      <c r="G7" s="165"/>
      <c r="H7" s="166"/>
    </row>
    <row r="8" spans="1:8" s="9" customFormat="1" ht="15.75" customHeight="1">
      <c r="A8" s="34" t="s">
        <v>19</v>
      </c>
      <c r="B8" s="152" t="s">
        <v>6</v>
      </c>
      <c r="C8" s="154" t="s">
        <v>7</v>
      </c>
      <c r="D8" s="154" t="s">
        <v>8</v>
      </c>
      <c r="E8" s="149" t="s">
        <v>20</v>
      </c>
      <c r="F8" s="149" t="s">
        <v>0</v>
      </c>
      <c r="G8" s="149" t="s">
        <v>10</v>
      </c>
      <c r="H8" s="159" t="s">
        <v>9</v>
      </c>
    </row>
    <row r="9" spans="1:8" s="9" customFormat="1" ht="60.75" customHeight="1" thickBot="1">
      <c r="A9" s="35" t="s">
        <v>16</v>
      </c>
      <c r="B9" s="153"/>
      <c r="C9" s="155"/>
      <c r="D9" s="155"/>
      <c r="E9" s="150"/>
      <c r="F9" s="150"/>
      <c r="G9" s="150"/>
      <c r="H9" s="160"/>
    </row>
    <row r="10" spans="1:8" s="9" customFormat="1" ht="30" customHeight="1">
      <c r="A10" s="62" t="s">
        <v>31</v>
      </c>
      <c r="B10" s="36">
        <v>83500</v>
      </c>
      <c r="C10" s="37"/>
      <c r="D10" s="37"/>
      <c r="E10" s="36"/>
      <c r="F10" s="36"/>
      <c r="G10" s="45"/>
      <c r="H10" s="38"/>
    </row>
    <row r="11" spans="1:8" s="9" customFormat="1" ht="30" customHeight="1">
      <c r="A11" s="63" t="s">
        <v>32</v>
      </c>
      <c r="B11" s="39"/>
      <c r="C11" s="39"/>
      <c r="D11" s="39"/>
      <c r="E11" s="39">
        <v>45000</v>
      </c>
      <c r="F11" s="39"/>
      <c r="G11" s="46"/>
      <c r="H11" s="40"/>
    </row>
    <row r="12" spans="1:8" s="9" customFormat="1" ht="30" customHeight="1">
      <c r="A12" s="63" t="s">
        <v>33</v>
      </c>
      <c r="B12" s="39"/>
      <c r="C12" s="39"/>
      <c r="D12" s="39"/>
      <c r="E12" s="39">
        <v>20000</v>
      </c>
      <c r="F12" s="39"/>
      <c r="G12" s="46"/>
      <c r="H12" s="40"/>
    </row>
    <row r="13" spans="1:8" s="9" customFormat="1" ht="30" customHeight="1">
      <c r="A13" s="64" t="s">
        <v>34</v>
      </c>
      <c r="B13" s="39"/>
      <c r="C13" s="39"/>
      <c r="D13" s="39"/>
      <c r="E13" s="39"/>
      <c r="F13" s="39"/>
      <c r="G13" s="46"/>
      <c r="H13" s="40"/>
    </row>
    <row r="14" spans="1:8" s="9" customFormat="1" ht="30" customHeight="1">
      <c r="A14" s="64" t="s">
        <v>35</v>
      </c>
      <c r="B14" s="39"/>
      <c r="C14" s="39">
        <v>4500</v>
      </c>
      <c r="D14" s="39"/>
      <c r="E14" s="39"/>
      <c r="F14" s="39"/>
      <c r="G14" s="46"/>
      <c r="H14" s="40"/>
    </row>
    <row r="15" spans="1:8" s="9" customFormat="1" ht="30" customHeight="1">
      <c r="A15" s="64"/>
      <c r="B15" s="39"/>
      <c r="C15" s="39"/>
      <c r="D15" s="39"/>
      <c r="E15" s="39"/>
      <c r="F15" s="39"/>
      <c r="G15" s="46"/>
      <c r="H15" s="40"/>
    </row>
    <row r="16" spans="1:8" s="9" customFormat="1" ht="30" customHeight="1">
      <c r="A16" s="64"/>
      <c r="B16" s="39"/>
      <c r="C16" s="39"/>
      <c r="D16" s="39"/>
      <c r="E16" s="39"/>
      <c r="F16" s="39"/>
      <c r="G16" s="46"/>
      <c r="H16" s="40"/>
    </row>
    <row r="17" spans="1:8" s="9" customFormat="1" ht="30" customHeight="1">
      <c r="A17" s="64"/>
      <c r="B17" s="39"/>
      <c r="C17" s="39"/>
      <c r="D17" s="39"/>
      <c r="E17" s="39"/>
      <c r="F17" s="39"/>
      <c r="G17" s="46"/>
      <c r="H17" s="40"/>
    </row>
    <row r="18" spans="1:8" s="9" customFormat="1" ht="30" customHeight="1" thickBot="1">
      <c r="A18" s="65"/>
      <c r="B18" s="39"/>
      <c r="C18" s="39"/>
      <c r="D18" s="39"/>
      <c r="E18" s="39"/>
      <c r="F18" s="39"/>
      <c r="G18" s="46"/>
      <c r="H18" s="40"/>
    </row>
    <row r="19" spans="1:8" s="9" customFormat="1" ht="30" customHeight="1" thickBot="1">
      <c r="A19" s="41" t="s">
        <v>3</v>
      </c>
      <c r="B19" s="42">
        <f>SUM(B10:B18)</f>
        <v>83500</v>
      </c>
      <c r="C19" s="43">
        <f>SUM(C10:C18)</f>
        <v>4500</v>
      </c>
      <c r="D19" s="42"/>
      <c r="E19" s="43">
        <f>SUM(E10:E17)</f>
        <v>65000</v>
      </c>
      <c r="F19" s="42"/>
      <c r="G19" s="44"/>
      <c r="H19" s="44"/>
    </row>
    <row r="20" spans="1:8" s="9" customFormat="1" ht="30" customHeight="1" thickBot="1">
      <c r="A20" s="41" t="s">
        <v>26</v>
      </c>
      <c r="B20" s="161">
        <f>SUM(B19:G19)</f>
        <v>153000</v>
      </c>
      <c r="C20" s="162"/>
      <c r="D20" s="162"/>
      <c r="E20" s="162"/>
      <c r="F20" s="162"/>
      <c r="G20" s="162"/>
      <c r="H20" s="163"/>
    </row>
    <row r="21" s="9" customFormat="1" ht="15"/>
    <row r="22" s="9" customFormat="1" ht="15.75">
      <c r="A22" s="8" t="s">
        <v>1</v>
      </c>
    </row>
    <row r="23" s="9" customFormat="1" ht="18">
      <c r="A23" s="60" t="s">
        <v>27</v>
      </c>
    </row>
    <row r="24" spans="1:8" s="9" customFormat="1" ht="34.5" customHeight="1">
      <c r="A24" s="156" t="s">
        <v>23</v>
      </c>
      <c r="B24" s="157"/>
      <c r="C24" s="157"/>
      <c r="D24" s="157"/>
      <c r="E24" s="157"/>
      <c r="F24" s="157"/>
      <c r="G24" s="157"/>
      <c r="H24" s="157"/>
    </row>
    <row r="25" s="9" customFormat="1" ht="18">
      <c r="A25" s="60" t="s">
        <v>24</v>
      </c>
    </row>
    <row r="26" s="9" customFormat="1" ht="15"/>
    <row r="27" s="9" customFormat="1" ht="15"/>
    <row r="28" s="9" customFormat="1" ht="15"/>
    <row r="29" s="9" customFormat="1" ht="15"/>
    <row r="30" s="9" customFormat="1" ht="15"/>
    <row r="31" s="9" customFormat="1" ht="15"/>
    <row r="32" s="9" customFormat="1" ht="15"/>
    <row r="33" s="9" customFormat="1" ht="15"/>
    <row r="34" s="9" customFormat="1" ht="15"/>
    <row r="35" s="9" customFormat="1" ht="15"/>
    <row r="36" s="9" customFormat="1" ht="15"/>
    <row r="37" s="9" customFormat="1" ht="15"/>
    <row r="38" s="9" customFormat="1" ht="15"/>
    <row r="39" s="9" customFormat="1" ht="15"/>
    <row r="40" s="9" customFormat="1" ht="15"/>
    <row r="41" s="9" customFormat="1" ht="15"/>
    <row r="42" s="9" customFormat="1" ht="15"/>
    <row r="43" s="9" customFormat="1" ht="15"/>
    <row r="44" s="9" customFormat="1" ht="15"/>
    <row r="45" s="9" customFormat="1" ht="15"/>
    <row r="46" s="9" customFormat="1" ht="15"/>
    <row r="47" s="9" customFormat="1" ht="15"/>
    <row r="48" s="9" customFormat="1" ht="15"/>
    <row r="49" s="9" customFormat="1" ht="15"/>
    <row r="50" s="9" customFormat="1" ht="15"/>
    <row r="51" s="9" customFormat="1" ht="15"/>
    <row r="52" s="9" customFormat="1" ht="15"/>
    <row r="53" s="9" customFormat="1" ht="15"/>
    <row r="54" s="9" customFormat="1" ht="15"/>
    <row r="55" s="9" customFormat="1" ht="15"/>
    <row r="56" s="9" customFormat="1" ht="15"/>
    <row r="57" s="9" customFormat="1" ht="15"/>
    <row r="58" s="9" customFormat="1" ht="15"/>
    <row r="59" s="9" customFormat="1" ht="15"/>
    <row r="60" s="9" customFormat="1" ht="15"/>
    <row r="61" s="9" customFormat="1" ht="15"/>
    <row r="62" s="9" customFormat="1" ht="15"/>
    <row r="63" s="9" customFormat="1" ht="15"/>
    <row r="64" s="9" customFormat="1" ht="15"/>
    <row r="65" s="9" customFormat="1" ht="15"/>
    <row r="66" s="9" customFormat="1" ht="15"/>
    <row r="67" s="9" customFormat="1" ht="15"/>
    <row r="68" s="9" customFormat="1" ht="15"/>
    <row r="69" s="9" customFormat="1" ht="15"/>
  </sheetData>
  <sheetProtection/>
  <mergeCells count="12">
    <mergeCell ref="A24:H24"/>
    <mergeCell ref="A3:H3"/>
    <mergeCell ref="H8:H9"/>
    <mergeCell ref="B20:H20"/>
    <mergeCell ref="B7:H7"/>
    <mergeCell ref="E8:E9"/>
    <mergeCell ref="F8:F9"/>
    <mergeCell ref="A4:O4"/>
    <mergeCell ref="B8:B9"/>
    <mergeCell ref="C8:C9"/>
    <mergeCell ref="D8:D9"/>
    <mergeCell ref="G8:G9"/>
  </mergeCells>
  <printOptions/>
  <pageMargins left="0.3937007874015748" right="0.2362204724409449" top="0.35433070866141736" bottom="0.6692913385826772" header="0.6692913385826772" footer="0.2755905511811024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zoomScalePageLayoutView="0" workbookViewId="0" topLeftCell="D1">
      <selection activeCell="G20" sqref="G20"/>
    </sheetView>
  </sheetViews>
  <sheetFormatPr defaultColWidth="9.140625" defaultRowHeight="12.75"/>
  <cols>
    <col min="1" max="1" width="36.140625" style="0" customWidth="1"/>
    <col min="2" max="2" width="14.421875" style="0" customWidth="1"/>
    <col min="3" max="3" width="9.8515625" style="0" customWidth="1"/>
    <col min="4" max="4" width="15.140625" style="0" customWidth="1"/>
    <col min="5" max="5" width="10.7109375" style="0" customWidth="1"/>
    <col min="6" max="6" width="11.00390625" style="0" customWidth="1"/>
    <col min="7" max="7" width="25.421875" style="0" customWidth="1"/>
    <col min="8" max="8" width="14.421875" style="0" customWidth="1"/>
    <col min="9" max="9" width="17.8515625" style="0" customWidth="1"/>
    <col min="10" max="10" width="10.140625" style="0" customWidth="1"/>
    <col min="11" max="11" width="10.421875" style="0" customWidth="1"/>
    <col min="12" max="12" width="11.00390625" style="0" customWidth="1"/>
    <col min="13" max="13" width="10.7109375" style="0" customWidth="1"/>
    <col min="14" max="14" width="21.8515625" style="0" customWidth="1"/>
    <col min="15" max="15" width="16.00390625" style="0" customWidth="1"/>
  </cols>
  <sheetData>
    <row r="1" ht="12.75">
      <c r="N1" s="61" t="s">
        <v>22</v>
      </c>
    </row>
    <row r="2" spans="1:15" ht="20.25">
      <c r="A2" s="158" t="s">
        <v>44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</row>
    <row r="3" spans="1:15" ht="15.75">
      <c r="A3" s="151" t="s">
        <v>40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</row>
    <row r="4" ht="13.5" thickBot="1">
      <c r="O4" s="10" t="s">
        <v>2</v>
      </c>
    </row>
    <row r="5" spans="1:15" ht="15.75" thickBot="1">
      <c r="A5" s="11" t="s">
        <v>4</v>
      </c>
      <c r="B5" s="170" t="s">
        <v>25</v>
      </c>
      <c r="C5" s="171"/>
      <c r="D5" s="171"/>
      <c r="E5" s="171"/>
      <c r="F5" s="171"/>
      <c r="G5" s="171"/>
      <c r="H5" s="172"/>
      <c r="I5" s="170" t="s">
        <v>28</v>
      </c>
      <c r="J5" s="171"/>
      <c r="K5" s="171"/>
      <c r="L5" s="171"/>
      <c r="M5" s="171"/>
      <c r="N5" s="171"/>
      <c r="O5" s="172"/>
    </row>
    <row r="6" spans="1:15" ht="15.75" customHeight="1">
      <c r="A6" s="12" t="s">
        <v>17</v>
      </c>
      <c r="B6" s="152" t="s">
        <v>6</v>
      </c>
      <c r="C6" s="154" t="s">
        <v>7</v>
      </c>
      <c r="D6" s="154" t="s">
        <v>8</v>
      </c>
      <c r="E6" s="149" t="s">
        <v>20</v>
      </c>
      <c r="F6" s="149" t="s">
        <v>0</v>
      </c>
      <c r="G6" s="149" t="s">
        <v>10</v>
      </c>
      <c r="H6" s="159" t="s">
        <v>9</v>
      </c>
      <c r="I6" s="152" t="s">
        <v>6</v>
      </c>
      <c r="J6" s="154" t="s">
        <v>7</v>
      </c>
      <c r="K6" s="154" t="s">
        <v>8</v>
      </c>
      <c r="L6" s="149" t="s">
        <v>20</v>
      </c>
      <c r="M6" s="149" t="s">
        <v>0</v>
      </c>
      <c r="N6" s="149" t="s">
        <v>10</v>
      </c>
      <c r="O6" s="159" t="s">
        <v>9</v>
      </c>
    </row>
    <row r="7" spans="1:15" ht="63.75" customHeight="1" thickBot="1">
      <c r="A7" s="13" t="s">
        <v>18</v>
      </c>
      <c r="B7" s="153"/>
      <c r="C7" s="155"/>
      <c r="D7" s="155"/>
      <c r="E7" s="150"/>
      <c r="F7" s="150"/>
      <c r="G7" s="150"/>
      <c r="H7" s="160"/>
      <c r="I7" s="153"/>
      <c r="J7" s="155"/>
      <c r="K7" s="155"/>
      <c r="L7" s="150"/>
      <c r="M7" s="150"/>
      <c r="N7" s="150"/>
      <c r="O7" s="160"/>
    </row>
    <row r="8" spans="1:15" ht="30.75" customHeight="1">
      <c r="A8" s="62" t="s">
        <v>31</v>
      </c>
      <c r="B8" s="28">
        <v>110000</v>
      </c>
      <c r="C8" s="22"/>
      <c r="D8" s="22"/>
      <c r="E8" s="22"/>
      <c r="F8" s="22"/>
      <c r="G8" s="47"/>
      <c r="H8" s="29"/>
      <c r="I8" s="25">
        <v>110000</v>
      </c>
      <c r="J8" s="16"/>
      <c r="K8" s="16"/>
      <c r="L8" s="16"/>
      <c r="M8" s="16"/>
      <c r="N8" s="51"/>
      <c r="O8" s="17"/>
    </row>
    <row r="9" spans="1:15" ht="33" customHeight="1">
      <c r="A9" s="63" t="s">
        <v>32</v>
      </c>
      <c r="B9" s="30"/>
      <c r="C9" s="14"/>
      <c r="D9" s="14"/>
      <c r="E9" s="14">
        <v>45000</v>
      </c>
      <c r="F9" s="14"/>
      <c r="G9" s="48"/>
      <c r="H9" s="31"/>
      <c r="I9" s="26"/>
      <c r="J9" s="1"/>
      <c r="K9" s="1"/>
      <c r="L9" s="1">
        <v>60000</v>
      </c>
      <c r="M9" s="1"/>
      <c r="N9" s="49"/>
      <c r="O9" s="7"/>
    </row>
    <row r="10" spans="1:15" ht="33.75" customHeight="1">
      <c r="A10" s="63" t="s">
        <v>33</v>
      </c>
      <c r="B10" s="30"/>
      <c r="C10" s="14"/>
      <c r="D10" s="14"/>
      <c r="E10" s="14">
        <v>15000</v>
      </c>
      <c r="F10" s="14"/>
      <c r="G10" s="48"/>
      <c r="H10" s="31"/>
      <c r="I10" s="26"/>
      <c r="J10" s="1"/>
      <c r="K10" s="1"/>
      <c r="L10" s="1">
        <v>20000</v>
      </c>
      <c r="M10" s="1"/>
      <c r="N10" s="49"/>
      <c r="O10" s="7"/>
    </row>
    <row r="11" spans="1:15" ht="34.5" customHeight="1">
      <c r="A11" s="64" t="s">
        <v>34</v>
      </c>
      <c r="B11" s="30"/>
      <c r="C11" s="14"/>
      <c r="D11" s="14"/>
      <c r="E11" s="14">
        <v>10000</v>
      </c>
      <c r="F11" s="14"/>
      <c r="G11" s="48"/>
      <c r="H11" s="31"/>
      <c r="I11" s="26">
        <v>10000</v>
      </c>
      <c r="J11" s="1"/>
      <c r="K11" s="1"/>
      <c r="L11" s="1"/>
      <c r="M11" s="1"/>
      <c r="N11" s="49"/>
      <c r="O11" s="7"/>
    </row>
    <row r="12" spans="1:15" ht="49.5" customHeight="1">
      <c r="A12" s="64" t="s">
        <v>35</v>
      </c>
      <c r="B12" s="30"/>
      <c r="C12" s="14">
        <v>5700</v>
      </c>
      <c r="D12" s="14"/>
      <c r="E12" s="14"/>
      <c r="F12" s="14"/>
      <c r="G12" s="48"/>
      <c r="H12" s="31"/>
      <c r="I12" s="26"/>
      <c r="J12" s="1">
        <v>7000</v>
      </c>
      <c r="K12" s="1"/>
      <c r="L12" s="1"/>
      <c r="M12" s="1"/>
      <c r="N12" s="49"/>
      <c r="O12" s="7"/>
    </row>
    <row r="13" spans="1:15" ht="24.75" customHeight="1">
      <c r="A13" s="24"/>
      <c r="B13" s="30"/>
      <c r="C13" s="14"/>
      <c r="D13" s="14"/>
      <c r="E13" s="14"/>
      <c r="F13" s="14"/>
      <c r="G13" s="48"/>
      <c r="H13" s="31"/>
      <c r="I13" s="26"/>
      <c r="J13" s="1"/>
      <c r="K13" s="1"/>
      <c r="L13" s="1"/>
      <c r="M13" s="1"/>
      <c r="N13" s="49"/>
      <c r="O13" s="7"/>
    </row>
    <row r="14" spans="1:15" ht="24.75" customHeight="1">
      <c r="A14" s="15"/>
      <c r="B14" s="6"/>
      <c r="C14" s="1"/>
      <c r="D14" s="1"/>
      <c r="E14" s="1"/>
      <c r="F14" s="1"/>
      <c r="G14" s="49"/>
      <c r="H14" s="7"/>
      <c r="I14" s="26"/>
      <c r="J14" s="1"/>
      <c r="K14" s="1"/>
      <c r="L14" s="1"/>
      <c r="M14" s="1"/>
      <c r="N14" s="49"/>
      <c r="O14" s="7"/>
    </row>
    <row r="15" spans="1:15" ht="24.75" customHeight="1">
      <c r="A15" s="15"/>
      <c r="B15" s="6"/>
      <c r="C15" s="1"/>
      <c r="D15" s="1"/>
      <c r="E15" s="1"/>
      <c r="F15" s="1"/>
      <c r="G15" s="49"/>
      <c r="H15" s="7"/>
      <c r="I15" s="26"/>
      <c r="J15" s="1"/>
      <c r="K15" s="1"/>
      <c r="L15" s="1"/>
      <c r="M15" s="1"/>
      <c r="N15" s="49"/>
      <c r="O15" s="7"/>
    </row>
    <row r="16" spans="1:15" ht="24.75" customHeight="1">
      <c r="A16" s="15"/>
      <c r="B16" s="6"/>
      <c r="C16" s="1"/>
      <c r="D16" s="1"/>
      <c r="E16" s="1"/>
      <c r="F16" s="1"/>
      <c r="G16" s="49"/>
      <c r="H16" s="7"/>
      <c r="I16" s="26"/>
      <c r="J16" s="1"/>
      <c r="K16" s="1"/>
      <c r="L16" s="1"/>
      <c r="M16" s="1"/>
      <c r="N16" s="49"/>
      <c r="O16" s="7"/>
    </row>
    <row r="17" spans="1:15" ht="24.75" customHeight="1" thickBot="1">
      <c r="A17" s="23"/>
      <c r="B17" s="18"/>
      <c r="C17" s="19"/>
      <c r="D17" s="19"/>
      <c r="E17" s="19"/>
      <c r="F17" s="19"/>
      <c r="G17" s="50"/>
      <c r="H17" s="20"/>
      <c r="I17" s="27"/>
      <c r="J17" s="19"/>
      <c r="K17" s="19"/>
      <c r="L17" s="19"/>
      <c r="M17" s="19"/>
      <c r="N17" s="50"/>
      <c r="O17" s="20"/>
    </row>
    <row r="18" spans="1:15" ht="24.75" customHeight="1" thickBot="1">
      <c r="A18" s="2" t="s">
        <v>3</v>
      </c>
      <c r="B18" s="21">
        <f>SUM(B8:B17)</f>
        <v>110000</v>
      </c>
      <c r="C18" s="4">
        <f>SUM(C12:C17)</f>
        <v>5700</v>
      </c>
      <c r="D18" s="21"/>
      <c r="E18" s="4">
        <f>SUM(E9:E17)</f>
        <v>70000</v>
      </c>
      <c r="F18" s="21"/>
      <c r="G18" s="5"/>
      <c r="H18" s="5"/>
      <c r="I18" s="3">
        <f>SUM(I8:I17)</f>
        <v>120000</v>
      </c>
      <c r="J18" s="21">
        <f>SUM(J12:J17)</f>
        <v>7000</v>
      </c>
      <c r="K18" s="4"/>
      <c r="L18" s="21">
        <f>SUM(L9:L17)</f>
        <v>80000</v>
      </c>
      <c r="M18" s="4"/>
      <c r="N18" s="4"/>
      <c r="O18" s="21"/>
    </row>
    <row r="19" spans="1:15" ht="24.75" customHeight="1" thickBot="1">
      <c r="A19" s="2" t="s">
        <v>29</v>
      </c>
      <c r="B19" s="167">
        <f>SUM(B18:F18)</f>
        <v>185700</v>
      </c>
      <c r="C19" s="168"/>
      <c r="D19" s="168"/>
      <c r="E19" s="168"/>
      <c r="F19" s="168"/>
      <c r="G19" s="168"/>
      <c r="H19" s="169"/>
      <c r="I19" s="167">
        <f>SUM(I18:M18)</f>
        <v>207000</v>
      </c>
      <c r="J19" s="168"/>
      <c r="K19" s="168"/>
      <c r="L19" s="168"/>
      <c r="M19" s="168"/>
      <c r="N19" s="168"/>
      <c r="O19" s="169"/>
    </row>
    <row r="21" spans="1:8" ht="15.75">
      <c r="A21" s="8" t="s">
        <v>1</v>
      </c>
      <c r="B21" s="9"/>
      <c r="C21" s="9"/>
      <c r="D21" s="9"/>
      <c r="E21" s="9"/>
      <c r="F21" s="9"/>
      <c r="G21" s="9"/>
      <c r="H21" s="9"/>
    </row>
    <row r="22" spans="1:8" ht="18">
      <c r="A22" s="60" t="s">
        <v>27</v>
      </c>
      <c r="B22" s="9"/>
      <c r="C22" s="9"/>
      <c r="D22" s="9"/>
      <c r="E22" s="9"/>
      <c r="F22" s="9"/>
      <c r="G22" s="9"/>
      <c r="H22" s="9"/>
    </row>
    <row r="23" spans="1:15" ht="33.75" customHeight="1">
      <c r="A23" s="156" t="s">
        <v>23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</row>
    <row r="24" spans="1:8" ht="18">
      <c r="A24" s="60" t="s">
        <v>24</v>
      </c>
      <c r="B24" s="9"/>
      <c r="C24" s="9"/>
      <c r="D24" s="9"/>
      <c r="E24" s="9"/>
      <c r="F24" s="9"/>
      <c r="G24" s="9"/>
      <c r="H24" s="9"/>
    </row>
  </sheetData>
  <sheetProtection/>
  <mergeCells count="21">
    <mergeCell ref="A2:O2"/>
    <mergeCell ref="A3:O3"/>
    <mergeCell ref="I5:O5"/>
    <mergeCell ref="B5:H5"/>
    <mergeCell ref="E6:E7"/>
    <mergeCell ref="A23:O23"/>
    <mergeCell ref="B6:B7"/>
    <mergeCell ref="L6:L7"/>
    <mergeCell ref="C6:C7"/>
    <mergeCell ref="D6:D7"/>
    <mergeCell ref="K6:K7"/>
    <mergeCell ref="I19:O19"/>
    <mergeCell ref="G6:G7"/>
    <mergeCell ref="J6:J7"/>
    <mergeCell ref="M6:M7"/>
    <mergeCell ref="H6:H7"/>
    <mergeCell ref="I6:I7"/>
    <mergeCell ref="B19:H19"/>
    <mergeCell ref="F6:F7"/>
    <mergeCell ref="N6:N7"/>
    <mergeCell ref="O6:O7"/>
  </mergeCells>
  <printOptions/>
  <pageMargins left="0.27" right="0.17" top="0.15748031496062992" bottom="0.984251968503937" header="0.35433070866141736" footer="0.2755905511811024"/>
  <pageSetup fitToHeight="1" fitToWidth="1" horizontalDpi="600" verticalDpi="600" orientation="landscape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5"/>
  <sheetViews>
    <sheetView tabSelected="1" zoomScale="75" zoomScaleNormal="75" zoomScalePageLayoutView="0" workbookViewId="0" topLeftCell="A1">
      <selection activeCell="D51" sqref="D51"/>
    </sheetView>
  </sheetViews>
  <sheetFormatPr defaultColWidth="9.140625" defaultRowHeight="12.75"/>
  <cols>
    <col min="1" max="1" width="11.8515625" style="58" customWidth="1"/>
    <col min="2" max="2" width="51.57421875" style="59" customWidth="1"/>
    <col min="3" max="3" width="16.57421875" style="59" customWidth="1"/>
    <col min="4" max="4" width="16.57421875" style="53" customWidth="1"/>
    <col min="5" max="5" width="16.57421875" style="54" customWidth="1"/>
    <col min="6" max="6" width="12.421875" style="54" customWidth="1"/>
    <col min="7" max="7" width="12.28125" style="53" customWidth="1"/>
    <col min="8" max="8" width="14.8515625" style="53" customWidth="1"/>
    <col min="9" max="9" width="9.140625" style="53" customWidth="1"/>
    <col min="10" max="10" width="9.421875" style="53" bestFit="1" customWidth="1"/>
    <col min="11" max="11" width="24.7109375" style="53" customWidth="1"/>
    <col min="12" max="12" width="13.8515625" style="53" customWidth="1"/>
    <col min="13" max="13" width="11.00390625" style="53" customWidth="1"/>
    <col min="14" max="14" width="10.140625" style="53" customWidth="1"/>
    <col min="15" max="15" width="16.7109375" style="53" hidden="1" customWidth="1"/>
    <col min="16" max="16" width="16.421875" style="53" hidden="1" customWidth="1"/>
    <col min="17" max="17" width="10.421875" style="53" customWidth="1"/>
    <col min="18" max="16384" width="9.140625" style="53" customWidth="1"/>
  </cols>
  <sheetData>
    <row r="1" spans="1:17" ht="22.5" customHeight="1">
      <c r="A1" s="173" t="s">
        <v>49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61"/>
      <c r="O1" s="52"/>
      <c r="P1" s="52"/>
      <c r="Q1" s="52"/>
    </row>
    <row r="2" spans="1:21" ht="19.5" customHeight="1">
      <c r="A2" s="66"/>
      <c r="B2" s="175" t="s">
        <v>84</v>
      </c>
      <c r="C2" s="175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</row>
    <row r="3" spans="1:7" ht="18" customHeight="1">
      <c r="A3" s="80" t="s">
        <v>83</v>
      </c>
      <c r="B3" s="81"/>
      <c r="C3" s="81"/>
      <c r="D3" s="81"/>
      <c r="E3" s="82"/>
      <c r="F3" s="101"/>
      <c r="G3" s="83"/>
    </row>
    <row r="4" spans="1:7" ht="18.75" customHeight="1">
      <c r="A4" s="84" t="s">
        <v>30</v>
      </c>
      <c r="B4" s="85"/>
      <c r="C4" s="85"/>
      <c r="D4" s="83"/>
      <c r="E4" s="86"/>
      <c r="F4" s="86"/>
      <c r="G4" s="83"/>
    </row>
    <row r="5" spans="1:8" ht="30" customHeight="1">
      <c r="A5" s="87" t="s">
        <v>46</v>
      </c>
      <c r="B5" s="88" t="s">
        <v>11</v>
      </c>
      <c r="C5" s="102" t="s">
        <v>85</v>
      </c>
      <c r="D5" s="89" t="s">
        <v>86</v>
      </c>
      <c r="E5" s="107" t="s">
        <v>87</v>
      </c>
      <c r="F5" s="107" t="s">
        <v>56</v>
      </c>
      <c r="G5" s="108" t="s">
        <v>57</v>
      </c>
      <c r="H5" s="55"/>
    </row>
    <row r="6" spans="1:8" ht="12" customHeight="1">
      <c r="A6" s="103">
        <v>1</v>
      </c>
      <c r="B6" s="104">
        <v>2</v>
      </c>
      <c r="C6" s="104">
        <v>3</v>
      </c>
      <c r="D6" s="105">
        <v>4</v>
      </c>
      <c r="E6" s="106">
        <v>5</v>
      </c>
      <c r="F6" s="106">
        <v>6</v>
      </c>
      <c r="G6" s="103">
        <v>7</v>
      </c>
      <c r="H6" s="55"/>
    </row>
    <row r="7" spans="1:8" ht="21.75" customHeight="1">
      <c r="A7" s="116">
        <v>63</v>
      </c>
      <c r="B7" s="116" t="s">
        <v>58</v>
      </c>
      <c r="C7" s="118">
        <f>SUM(C8:C12)</f>
        <v>54500</v>
      </c>
      <c r="D7" s="118">
        <f>SUM(D8:D12)</f>
        <v>48100</v>
      </c>
      <c r="E7" s="118">
        <f>SUM(E8:E12)</f>
        <v>43100</v>
      </c>
      <c r="F7" s="117">
        <f>E7/C7*100</f>
        <v>79.08256880733944</v>
      </c>
      <c r="G7" s="119">
        <f>E7/D7*100</f>
        <v>89.6049896049896</v>
      </c>
      <c r="H7" s="55"/>
    </row>
    <row r="8" spans="1:8" s="183" customFormat="1" ht="21.75" customHeight="1">
      <c r="A8" s="185">
        <v>63311</v>
      </c>
      <c r="B8" s="184" t="s">
        <v>91</v>
      </c>
      <c r="C8" s="181">
        <v>0</v>
      </c>
      <c r="D8" s="181">
        <v>2400</v>
      </c>
      <c r="E8" s="181">
        <v>2400</v>
      </c>
      <c r="F8" s="79">
        <v>0</v>
      </c>
      <c r="G8" s="122">
        <f>E8/D8*100</f>
        <v>100</v>
      </c>
      <c r="H8" s="182"/>
    </row>
    <row r="9" spans="1:8" ht="24" customHeight="1">
      <c r="A9" s="114">
        <v>63322</v>
      </c>
      <c r="B9" s="115" t="s">
        <v>71</v>
      </c>
      <c r="C9" s="121">
        <v>2000</v>
      </c>
      <c r="D9" s="120">
        <v>5000</v>
      </c>
      <c r="E9" s="121">
        <v>0</v>
      </c>
      <c r="F9" s="79">
        <f aca="true" t="shared" si="0" ref="F9:F17">E9/C9*100</f>
        <v>0</v>
      </c>
      <c r="G9" s="122">
        <f>E9/D9*100</f>
        <v>0</v>
      </c>
      <c r="H9" s="55"/>
    </row>
    <row r="10" spans="1:8" ht="24" customHeight="1">
      <c r="A10" s="114">
        <v>63321</v>
      </c>
      <c r="B10" s="115" t="s">
        <v>59</v>
      </c>
      <c r="C10" s="121">
        <v>45000</v>
      </c>
      <c r="D10" s="120">
        <v>39000</v>
      </c>
      <c r="E10" s="121">
        <v>39000</v>
      </c>
      <c r="F10" s="79">
        <f t="shared" si="0"/>
        <v>86.66666666666667</v>
      </c>
      <c r="G10" s="122">
        <f aca="true" t="shared" si="1" ref="G10:G17">E10/D10*100</f>
        <v>100</v>
      </c>
      <c r="H10" s="55"/>
    </row>
    <row r="11" spans="1:8" ht="24" customHeight="1">
      <c r="A11" s="114">
        <v>63426</v>
      </c>
      <c r="B11" s="115" t="s">
        <v>67</v>
      </c>
      <c r="C11" s="121">
        <v>1000</v>
      </c>
      <c r="D11" s="120">
        <v>700</v>
      </c>
      <c r="E11" s="121">
        <v>700</v>
      </c>
      <c r="F11" s="79">
        <f t="shared" si="0"/>
        <v>70</v>
      </c>
      <c r="G11" s="122">
        <f t="shared" si="1"/>
        <v>100</v>
      </c>
      <c r="H11" s="55"/>
    </row>
    <row r="12" spans="1:8" ht="42" customHeight="1">
      <c r="A12" s="114">
        <v>63621</v>
      </c>
      <c r="B12" s="137" t="s">
        <v>68</v>
      </c>
      <c r="C12" s="121">
        <v>6500</v>
      </c>
      <c r="D12" s="120">
        <v>1000</v>
      </c>
      <c r="E12" s="121">
        <v>1000</v>
      </c>
      <c r="F12" s="79">
        <f t="shared" si="0"/>
        <v>15.384615384615385</v>
      </c>
      <c r="G12" s="122">
        <f t="shared" si="1"/>
        <v>100</v>
      </c>
      <c r="H12" s="55"/>
    </row>
    <row r="13" spans="1:8" ht="24" customHeight="1">
      <c r="A13" s="124">
        <v>64</v>
      </c>
      <c r="B13" s="125" t="s">
        <v>60</v>
      </c>
      <c r="C13" s="127">
        <f>SUM(C14)</f>
        <v>3</v>
      </c>
      <c r="D13" s="127">
        <f>SUM(D14)</f>
        <v>5</v>
      </c>
      <c r="E13" s="118">
        <f>E14</f>
        <v>4</v>
      </c>
      <c r="F13" s="117">
        <f t="shared" si="0"/>
        <v>133.33333333333331</v>
      </c>
      <c r="G13" s="119">
        <v>0</v>
      </c>
      <c r="H13" s="55"/>
    </row>
    <row r="14" spans="1:8" ht="24" customHeight="1">
      <c r="A14" s="71">
        <v>6413</v>
      </c>
      <c r="B14" s="67" t="s">
        <v>47</v>
      </c>
      <c r="C14" s="123">
        <v>3</v>
      </c>
      <c r="D14" s="68">
        <v>5</v>
      </c>
      <c r="E14" s="79">
        <v>4</v>
      </c>
      <c r="F14" s="79">
        <f t="shared" si="0"/>
        <v>133.33333333333331</v>
      </c>
      <c r="G14" s="122">
        <v>0</v>
      </c>
      <c r="H14" s="55"/>
    </row>
    <row r="15" spans="1:8" ht="18.75" customHeight="1">
      <c r="A15" s="124">
        <v>66</v>
      </c>
      <c r="B15" s="125" t="s">
        <v>61</v>
      </c>
      <c r="C15" s="126">
        <f>SUM(C16)</f>
        <v>2102</v>
      </c>
      <c r="D15" s="126">
        <f>SUM(D16)</f>
        <v>2000</v>
      </c>
      <c r="E15" s="126">
        <f>SUM(E16)</f>
        <v>2007</v>
      </c>
      <c r="F15" s="117">
        <f t="shared" si="0"/>
        <v>95.48049476688868</v>
      </c>
      <c r="G15" s="119">
        <f t="shared" si="1"/>
        <v>100.35000000000001</v>
      </c>
      <c r="H15" s="55"/>
    </row>
    <row r="16" spans="1:8" ht="24" customHeight="1">
      <c r="A16" s="114">
        <v>66151</v>
      </c>
      <c r="B16" s="115" t="s">
        <v>62</v>
      </c>
      <c r="C16" s="68">
        <v>2102</v>
      </c>
      <c r="D16" s="68">
        <v>2000</v>
      </c>
      <c r="E16" s="79">
        <v>2007</v>
      </c>
      <c r="F16" s="79">
        <f t="shared" si="0"/>
        <v>95.48049476688868</v>
      </c>
      <c r="G16" s="122">
        <f t="shared" si="1"/>
        <v>100.35000000000001</v>
      </c>
      <c r="H16" s="55"/>
    </row>
    <row r="17" spans="1:8" ht="17.25" customHeight="1">
      <c r="A17" s="124">
        <v>67</v>
      </c>
      <c r="B17" s="125" t="s">
        <v>82</v>
      </c>
      <c r="C17" s="126">
        <f>SUM(C18)</f>
        <v>100256</v>
      </c>
      <c r="D17" s="126">
        <f>SUM(D18)</f>
        <v>132000</v>
      </c>
      <c r="E17" s="126">
        <f>SUM(E18)</f>
        <v>131040</v>
      </c>
      <c r="F17" s="117">
        <f t="shared" si="0"/>
        <v>130.70539419087137</v>
      </c>
      <c r="G17" s="119">
        <f t="shared" si="1"/>
        <v>99.27272727272727</v>
      </c>
      <c r="H17" s="55"/>
    </row>
    <row r="18" spans="1:7" ht="21.75" customHeight="1">
      <c r="A18" s="71">
        <v>67111</v>
      </c>
      <c r="B18" s="67" t="s">
        <v>63</v>
      </c>
      <c r="C18" s="68">
        <v>100256</v>
      </c>
      <c r="D18" s="68">
        <v>132000</v>
      </c>
      <c r="E18" s="79">
        <v>131040</v>
      </c>
      <c r="F18" s="79">
        <f>E18/C18*100</f>
        <v>130.70539419087137</v>
      </c>
      <c r="G18" s="122">
        <f>E18/D18*100</f>
        <v>99.27272727272727</v>
      </c>
    </row>
    <row r="19" spans="1:8" ht="9.75" customHeight="1" hidden="1">
      <c r="A19" s="71"/>
      <c r="B19" s="73"/>
      <c r="C19" s="128"/>
      <c r="D19" s="68"/>
      <c r="E19" s="69"/>
      <c r="F19" s="79" t="e">
        <f>E19/C19*100</f>
        <v>#DIV/0!</v>
      </c>
      <c r="G19" s="122" t="e">
        <f>E19/D19*100</f>
        <v>#DIV/0!</v>
      </c>
      <c r="H19" s="56"/>
    </row>
    <row r="20" spans="1:8" ht="20.25">
      <c r="A20" s="90"/>
      <c r="B20" s="91" t="s">
        <v>12</v>
      </c>
      <c r="C20" s="117">
        <f>C17+C15+C13+C7</f>
        <v>156861</v>
      </c>
      <c r="D20" s="117">
        <f>D17+D15+D13+D7</f>
        <v>182105</v>
      </c>
      <c r="E20" s="117">
        <f>E17+E15+E13+E7</f>
        <v>176151</v>
      </c>
      <c r="F20" s="117">
        <f>E20/C20*100</f>
        <v>112.29751180981889</v>
      </c>
      <c r="G20" s="119">
        <f>E20/D20*100</f>
        <v>96.73045770297357</v>
      </c>
      <c r="H20" s="57"/>
    </row>
    <row r="21" spans="1:7" ht="9.75" customHeight="1">
      <c r="A21" s="75"/>
      <c r="B21" s="75"/>
      <c r="C21" s="75"/>
      <c r="D21" s="75"/>
      <c r="E21" s="75"/>
      <c r="F21" s="75"/>
      <c r="G21" s="75"/>
    </row>
    <row r="22" spans="1:7" s="54" customFormat="1" ht="36.75" customHeight="1">
      <c r="A22" s="99" t="s">
        <v>13</v>
      </c>
      <c r="B22" s="100" t="s">
        <v>14</v>
      </c>
      <c r="C22" s="102" t="s">
        <v>85</v>
      </c>
      <c r="D22" s="89" t="s">
        <v>86</v>
      </c>
      <c r="E22" s="107" t="s">
        <v>87</v>
      </c>
      <c r="F22" s="107" t="s">
        <v>56</v>
      </c>
      <c r="G22" s="108" t="s">
        <v>57</v>
      </c>
    </row>
    <row r="23" spans="1:7" s="109" customFormat="1" ht="12.75" customHeight="1">
      <c r="A23" s="110">
        <v>1</v>
      </c>
      <c r="B23" s="111">
        <v>2</v>
      </c>
      <c r="C23" s="111">
        <v>3</v>
      </c>
      <c r="D23" s="112">
        <v>4</v>
      </c>
      <c r="E23" s="113">
        <v>5</v>
      </c>
      <c r="F23" s="113">
        <v>6</v>
      </c>
      <c r="G23" s="113">
        <v>7</v>
      </c>
    </row>
    <row r="24" spans="1:7" s="109" customFormat="1" ht="38.25" customHeight="1">
      <c r="A24" s="177" t="s">
        <v>70</v>
      </c>
      <c r="B24" s="178"/>
      <c r="C24" s="133">
        <f>C25+C50+C51</f>
        <v>156861</v>
      </c>
      <c r="D24" s="133">
        <f>D25+D50</f>
        <v>182105</v>
      </c>
      <c r="E24" s="133">
        <f>E25+E50</f>
        <v>179121</v>
      </c>
      <c r="F24" s="134">
        <f>E24/C24*100</f>
        <v>114.1909078738501</v>
      </c>
      <c r="G24" s="134">
        <f aca="true" t="shared" si="2" ref="G24:G49">E24/D24*100</f>
        <v>98.36138491529613</v>
      </c>
    </row>
    <row r="25" spans="1:7" s="54" customFormat="1" ht="21.75" customHeight="1">
      <c r="A25" s="96"/>
      <c r="B25" s="97" t="s">
        <v>15</v>
      </c>
      <c r="C25" s="98">
        <f>C26+C30+C45+C47</f>
        <v>149850</v>
      </c>
      <c r="D25" s="98">
        <f>D26+D30+D45+D47</f>
        <v>182105</v>
      </c>
      <c r="E25" s="98">
        <f>E26+E30+E45+E47</f>
        <v>179121</v>
      </c>
      <c r="F25" s="98">
        <f>E25/C25*100</f>
        <v>119.53353353353353</v>
      </c>
      <c r="G25" s="98">
        <f t="shared" si="2"/>
        <v>98.36138491529613</v>
      </c>
    </row>
    <row r="26" spans="1:7" ht="24" customHeight="1">
      <c r="A26" s="93">
        <v>31</v>
      </c>
      <c r="B26" s="93" t="s">
        <v>41</v>
      </c>
      <c r="C26" s="92">
        <f>SUM(C27:C29)</f>
        <v>70972</v>
      </c>
      <c r="D26" s="92">
        <f>SUM(D27:D29)</f>
        <v>82500</v>
      </c>
      <c r="E26" s="92">
        <f>SUM(E27:E29)</f>
        <v>82306</v>
      </c>
      <c r="F26" s="92">
        <f>E26/C26*100</f>
        <v>115.96967818294539</v>
      </c>
      <c r="G26" s="92">
        <f t="shared" si="2"/>
        <v>99.76484848484849</v>
      </c>
    </row>
    <row r="27" spans="1:7" ht="20.25" customHeight="1">
      <c r="A27" s="76">
        <v>3111</v>
      </c>
      <c r="B27" s="77" t="s">
        <v>36</v>
      </c>
      <c r="C27" s="70">
        <v>58423</v>
      </c>
      <c r="D27" s="70">
        <v>67900</v>
      </c>
      <c r="E27" s="70">
        <v>67752</v>
      </c>
      <c r="F27" s="131">
        <f>E27/C27*100</f>
        <v>115.96802629101552</v>
      </c>
      <c r="G27" s="70">
        <f t="shared" si="2"/>
        <v>99.7820324005891</v>
      </c>
    </row>
    <row r="28" spans="1:7" ht="21.75" customHeight="1">
      <c r="A28" s="76">
        <v>3121</v>
      </c>
      <c r="B28" s="78" t="s">
        <v>37</v>
      </c>
      <c r="C28" s="70">
        <v>2500</v>
      </c>
      <c r="D28" s="70">
        <v>2900</v>
      </c>
      <c r="E28" s="70">
        <v>2900</v>
      </c>
      <c r="F28" s="131">
        <v>0</v>
      </c>
      <c r="G28" s="70">
        <f t="shared" si="2"/>
        <v>100</v>
      </c>
    </row>
    <row r="29" spans="1:7" ht="21.75" customHeight="1">
      <c r="A29" s="76">
        <v>313</v>
      </c>
      <c r="B29" s="77" t="s">
        <v>50</v>
      </c>
      <c r="C29" s="70">
        <v>10049</v>
      </c>
      <c r="D29" s="70">
        <v>11700</v>
      </c>
      <c r="E29" s="70">
        <v>11654</v>
      </c>
      <c r="F29" s="131">
        <f aca="true" t="shared" si="3" ref="F29:F41">E29/C29*100</f>
        <v>115.97173848144094</v>
      </c>
      <c r="G29" s="70">
        <f t="shared" si="2"/>
        <v>99.6068376068376</v>
      </c>
    </row>
    <row r="30" spans="1:7" ht="24" customHeight="1">
      <c r="A30" s="93">
        <v>32</v>
      </c>
      <c r="B30" s="94" t="s">
        <v>42</v>
      </c>
      <c r="C30" s="92">
        <f>SUM(C31+C33+C37+C42)</f>
        <v>55059</v>
      </c>
      <c r="D30" s="92">
        <f>SUM(D31+D33+D37+D42)</f>
        <v>52505</v>
      </c>
      <c r="E30" s="92">
        <f>SUM(E31+E33+E37+E42)</f>
        <v>50418</v>
      </c>
      <c r="F30" s="92">
        <f t="shared" si="3"/>
        <v>91.57086034980657</v>
      </c>
      <c r="G30" s="92">
        <f t="shared" si="2"/>
        <v>96.02514046281307</v>
      </c>
    </row>
    <row r="31" spans="1:7" ht="18" customHeight="1">
      <c r="A31" s="139">
        <v>321</v>
      </c>
      <c r="B31" s="140" t="s">
        <v>51</v>
      </c>
      <c r="C31" s="141">
        <f>SUM(C32)</f>
        <v>1400</v>
      </c>
      <c r="D31" s="141">
        <f>SUM(D32)</f>
        <v>800</v>
      </c>
      <c r="E31" s="141">
        <f>SUM(E32)</f>
        <v>983</v>
      </c>
      <c r="F31" s="143">
        <f t="shared" si="3"/>
        <v>70.21428571428572</v>
      </c>
      <c r="G31" s="142">
        <f t="shared" si="2"/>
        <v>122.875</v>
      </c>
    </row>
    <row r="32" spans="1:7" ht="18" customHeight="1">
      <c r="A32" s="76">
        <v>3211</v>
      </c>
      <c r="B32" s="77" t="s">
        <v>72</v>
      </c>
      <c r="C32" s="132">
        <v>1400</v>
      </c>
      <c r="D32" s="70">
        <v>800</v>
      </c>
      <c r="E32" s="70">
        <v>983</v>
      </c>
      <c r="F32" s="131">
        <f t="shared" si="3"/>
        <v>70.21428571428572</v>
      </c>
      <c r="G32" s="70">
        <f t="shared" si="2"/>
        <v>122.875</v>
      </c>
    </row>
    <row r="33" spans="1:7" ht="19.5" customHeight="1">
      <c r="A33" s="139">
        <v>322</v>
      </c>
      <c r="B33" s="140" t="s">
        <v>52</v>
      </c>
      <c r="C33" s="141">
        <f>SUM(C34:C36)</f>
        <v>26207</v>
      </c>
      <c r="D33" s="141">
        <f>SUM(D34:D36)</f>
        <v>4500</v>
      </c>
      <c r="E33" s="141">
        <f>SUM(E34:E36)</f>
        <v>2961</v>
      </c>
      <c r="F33" s="143">
        <f t="shared" si="3"/>
        <v>11.298508032205136</v>
      </c>
      <c r="G33" s="142">
        <f t="shared" si="2"/>
        <v>65.8</v>
      </c>
    </row>
    <row r="34" spans="1:7" ht="19.5" customHeight="1">
      <c r="A34" s="144">
        <v>3221</v>
      </c>
      <c r="B34" s="145" t="s">
        <v>73</v>
      </c>
      <c r="C34" s="146">
        <v>1627</v>
      </c>
      <c r="D34" s="146">
        <v>1800</v>
      </c>
      <c r="E34" s="146">
        <v>772</v>
      </c>
      <c r="F34" s="131">
        <f t="shared" si="3"/>
        <v>47.44929317762753</v>
      </c>
      <c r="G34" s="146">
        <f t="shared" si="2"/>
        <v>42.888888888888886</v>
      </c>
    </row>
    <row r="35" spans="1:7" ht="19.5" customHeight="1">
      <c r="A35" s="144">
        <v>3223</v>
      </c>
      <c r="B35" s="145" t="s">
        <v>74</v>
      </c>
      <c r="C35" s="146">
        <v>2580</v>
      </c>
      <c r="D35" s="146">
        <v>2700</v>
      </c>
      <c r="E35" s="146">
        <v>2189</v>
      </c>
      <c r="F35" s="131">
        <f t="shared" si="3"/>
        <v>84.84496124031008</v>
      </c>
      <c r="G35" s="146">
        <f t="shared" si="2"/>
        <v>81.07407407407408</v>
      </c>
    </row>
    <row r="36" spans="1:7" ht="19.5" customHeight="1">
      <c r="A36" s="144">
        <v>3225</v>
      </c>
      <c r="B36" s="145" t="s">
        <v>75</v>
      </c>
      <c r="C36" s="146">
        <v>22000</v>
      </c>
      <c r="D36" s="146">
        <v>0</v>
      </c>
      <c r="E36" s="146">
        <v>0</v>
      </c>
      <c r="F36" s="131">
        <f t="shared" si="3"/>
        <v>0</v>
      </c>
      <c r="G36" s="146" t="e">
        <f t="shared" si="2"/>
        <v>#DIV/0!</v>
      </c>
    </row>
    <row r="37" spans="1:12" ht="18" customHeight="1">
      <c r="A37" s="139">
        <v>323</v>
      </c>
      <c r="B37" s="140" t="s">
        <v>53</v>
      </c>
      <c r="C37" s="141">
        <f>SUM(C38:C41)</f>
        <v>20471</v>
      </c>
      <c r="D37" s="141">
        <f>SUM(D38:D41)</f>
        <v>38605</v>
      </c>
      <c r="E37" s="141">
        <f>SUM(E38:E41)</f>
        <v>37884</v>
      </c>
      <c r="F37" s="143">
        <f t="shared" si="3"/>
        <v>185.06179473401397</v>
      </c>
      <c r="G37" s="142">
        <f t="shared" si="2"/>
        <v>98.13236627379874</v>
      </c>
      <c r="L37" s="135"/>
    </row>
    <row r="38" spans="1:12" ht="18" customHeight="1">
      <c r="A38" s="76">
        <v>3231</v>
      </c>
      <c r="B38" s="77" t="s">
        <v>76</v>
      </c>
      <c r="C38" s="70">
        <v>1894</v>
      </c>
      <c r="D38" s="70">
        <v>500</v>
      </c>
      <c r="E38" s="70">
        <v>340</v>
      </c>
      <c r="F38" s="131">
        <f t="shared" si="3"/>
        <v>17.95142555438226</v>
      </c>
      <c r="G38" s="146">
        <f t="shared" si="2"/>
        <v>68</v>
      </c>
      <c r="L38" s="135"/>
    </row>
    <row r="39" spans="1:12" ht="18" customHeight="1">
      <c r="A39" s="76">
        <v>3232</v>
      </c>
      <c r="B39" s="77" t="s">
        <v>77</v>
      </c>
      <c r="C39" s="70">
        <v>2056</v>
      </c>
      <c r="D39" s="70">
        <v>650</v>
      </c>
      <c r="E39" s="70">
        <v>250</v>
      </c>
      <c r="F39" s="131">
        <f t="shared" si="3"/>
        <v>12.15953307392996</v>
      </c>
      <c r="G39" s="146">
        <f t="shared" si="2"/>
        <v>38.46153846153847</v>
      </c>
      <c r="L39" s="135"/>
    </row>
    <row r="40" spans="1:12" ht="18" customHeight="1">
      <c r="A40" s="76">
        <v>3233</v>
      </c>
      <c r="B40" s="77" t="s">
        <v>78</v>
      </c>
      <c r="C40" s="70">
        <v>1560</v>
      </c>
      <c r="D40" s="70">
        <v>1700</v>
      </c>
      <c r="E40" s="70">
        <v>1540</v>
      </c>
      <c r="F40" s="131">
        <f t="shared" si="3"/>
        <v>98.71794871794873</v>
      </c>
      <c r="G40" s="146">
        <f t="shared" si="2"/>
        <v>90.58823529411765</v>
      </c>
      <c r="L40" s="135"/>
    </row>
    <row r="41" spans="1:12" ht="18" customHeight="1">
      <c r="A41" s="76">
        <v>3239</v>
      </c>
      <c r="B41" s="77" t="s">
        <v>79</v>
      </c>
      <c r="C41" s="70">
        <v>14961</v>
      </c>
      <c r="D41" s="70">
        <v>35755</v>
      </c>
      <c r="E41" s="70">
        <v>35754</v>
      </c>
      <c r="F41" s="131">
        <f t="shared" si="3"/>
        <v>238.98135151393626</v>
      </c>
      <c r="G41" s="146">
        <f t="shared" si="2"/>
        <v>99.99720318836526</v>
      </c>
      <c r="L41" s="135"/>
    </row>
    <row r="42" spans="1:12" ht="18" customHeight="1">
      <c r="A42" s="139">
        <v>329</v>
      </c>
      <c r="B42" s="140" t="s">
        <v>54</v>
      </c>
      <c r="C42" s="141">
        <f>SUM(C43:C44)</f>
        <v>6981</v>
      </c>
      <c r="D42" s="141">
        <f>SUM(D43:D44)</f>
        <v>8600</v>
      </c>
      <c r="E42" s="141">
        <f>SUM(E43:E44)</f>
        <v>8590</v>
      </c>
      <c r="F42" s="142">
        <f>D42/C42*100</f>
        <v>123.19151983956453</v>
      </c>
      <c r="G42" s="142">
        <f t="shared" si="2"/>
        <v>99.88372093023256</v>
      </c>
      <c r="L42" s="135"/>
    </row>
    <row r="43" spans="1:12" ht="18" customHeight="1">
      <c r="A43" s="76">
        <v>3299</v>
      </c>
      <c r="B43" s="77" t="s">
        <v>80</v>
      </c>
      <c r="C43" s="132">
        <v>6000</v>
      </c>
      <c r="D43" s="70">
        <v>6000</v>
      </c>
      <c r="E43" s="70">
        <v>6000</v>
      </c>
      <c r="F43" s="146">
        <f>D43/C43*100</f>
        <v>100</v>
      </c>
      <c r="G43" s="146">
        <f t="shared" si="2"/>
        <v>100</v>
      </c>
      <c r="L43" s="135"/>
    </row>
    <row r="44" spans="1:12" ht="18" customHeight="1">
      <c r="A44" s="76">
        <v>3299</v>
      </c>
      <c r="B44" s="77" t="s">
        <v>81</v>
      </c>
      <c r="C44" s="132">
        <v>981</v>
      </c>
      <c r="D44" s="70">
        <v>2600</v>
      </c>
      <c r="E44" s="70">
        <v>2590</v>
      </c>
      <c r="F44" s="146">
        <f>D44/C44*100</f>
        <v>265.03567787971457</v>
      </c>
      <c r="G44" s="146">
        <f t="shared" si="2"/>
        <v>99.61538461538461</v>
      </c>
      <c r="L44" s="135"/>
    </row>
    <row r="45" spans="1:12" ht="24" customHeight="1">
      <c r="A45" s="93">
        <v>34</v>
      </c>
      <c r="B45" s="94" t="s">
        <v>43</v>
      </c>
      <c r="C45" s="92">
        <f>SUM(C46:C46)</f>
        <v>770</v>
      </c>
      <c r="D45" s="92">
        <f>SUM(D46:D46)</f>
        <v>1000</v>
      </c>
      <c r="E45" s="92">
        <f>SUM(E46:E46)</f>
        <v>843</v>
      </c>
      <c r="F45" s="92">
        <f>E45/C45*100</f>
        <v>109.48051948051949</v>
      </c>
      <c r="G45" s="92">
        <f t="shared" si="2"/>
        <v>84.3</v>
      </c>
      <c r="L45" s="135"/>
    </row>
    <row r="46" spans="1:12" ht="18" customHeight="1">
      <c r="A46" s="76">
        <v>343</v>
      </c>
      <c r="B46" s="77" t="s">
        <v>55</v>
      </c>
      <c r="C46" s="132">
        <v>770</v>
      </c>
      <c r="D46" s="70">
        <v>1000</v>
      </c>
      <c r="E46" s="70">
        <v>843</v>
      </c>
      <c r="F46" s="131">
        <f>E46/C46*100</f>
        <v>109.48051948051949</v>
      </c>
      <c r="G46" s="70">
        <f t="shared" si="2"/>
        <v>84.3</v>
      </c>
      <c r="L46" s="135"/>
    </row>
    <row r="47" spans="1:12" ht="24" customHeight="1">
      <c r="A47" s="93">
        <v>42</v>
      </c>
      <c r="B47" s="95" t="s">
        <v>48</v>
      </c>
      <c r="C47" s="92">
        <f>SUM(C48:C49)</f>
        <v>23049</v>
      </c>
      <c r="D47" s="92">
        <f>SUM(D48:D49)</f>
        <v>46100</v>
      </c>
      <c r="E47" s="92">
        <f>SUM(E48:E49)</f>
        <v>45554</v>
      </c>
      <c r="F47" s="92">
        <f>E47/C47*100</f>
        <v>197.63981083778037</v>
      </c>
      <c r="G47" s="92">
        <f t="shared" si="2"/>
        <v>98.81561822125813</v>
      </c>
      <c r="L47" s="136"/>
    </row>
    <row r="48" spans="1:7" ht="19.5" customHeight="1">
      <c r="A48" s="76">
        <v>4221</v>
      </c>
      <c r="B48" s="78" t="s">
        <v>38</v>
      </c>
      <c r="C48" s="70">
        <v>2437</v>
      </c>
      <c r="D48" s="70">
        <v>28100</v>
      </c>
      <c r="E48" s="70">
        <v>28085</v>
      </c>
      <c r="F48" s="131">
        <v>0</v>
      </c>
      <c r="G48" s="70">
        <f t="shared" si="2"/>
        <v>99.94661921708186</v>
      </c>
    </row>
    <row r="49" spans="1:7" ht="21" customHeight="1">
      <c r="A49" s="76">
        <v>4241</v>
      </c>
      <c r="B49" s="77" t="s">
        <v>39</v>
      </c>
      <c r="C49" s="70">
        <v>20612</v>
      </c>
      <c r="D49" s="70">
        <v>18000</v>
      </c>
      <c r="E49" s="70">
        <v>17469</v>
      </c>
      <c r="F49" s="131">
        <f>E49/C49*100</f>
        <v>84.7516010091209</v>
      </c>
      <c r="G49" s="70">
        <f t="shared" si="2"/>
        <v>97.05</v>
      </c>
    </row>
    <row r="50" spans="1:7" ht="20.25" customHeight="1">
      <c r="A50" s="129">
        <v>922</v>
      </c>
      <c r="B50" s="130" t="s">
        <v>64</v>
      </c>
      <c r="C50" s="74">
        <v>7011</v>
      </c>
      <c r="D50" s="74">
        <v>0</v>
      </c>
      <c r="E50" s="74">
        <v>0</v>
      </c>
      <c r="F50" s="131">
        <v>0</v>
      </c>
      <c r="G50" s="72">
        <v>0</v>
      </c>
    </row>
    <row r="51" spans="1:7" ht="20.25" customHeight="1">
      <c r="A51" s="129">
        <v>922</v>
      </c>
      <c r="B51" s="130" t="s">
        <v>69</v>
      </c>
      <c r="C51" s="138">
        <v>0</v>
      </c>
      <c r="D51" s="138">
        <v>0</v>
      </c>
      <c r="E51" s="138">
        <v>2670</v>
      </c>
      <c r="F51" s="131">
        <v>0</v>
      </c>
      <c r="G51" s="72">
        <v>0</v>
      </c>
    </row>
    <row r="52" spans="1:2" ht="20.25">
      <c r="A52" s="148" t="s">
        <v>88</v>
      </c>
      <c r="B52" s="148"/>
    </row>
    <row r="53" spans="1:7" ht="20.25">
      <c r="A53" s="148" t="s">
        <v>90</v>
      </c>
      <c r="B53" s="148"/>
      <c r="F53" s="179" t="s">
        <v>65</v>
      </c>
      <c r="G53" s="180"/>
    </row>
    <row r="54" spans="1:7" ht="20.25">
      <c r="A54" s="148" t="s">
        <v>89</v>
      </c>
      <c r="B54" s="148"/>
      <c r="F54" s="179" t="s">
        <v>66</v>
      </c>
      <c r="G54" s="180"/>
    </row>
    <row r="55" spans="1:2" ht="15.75">
      <c r="A55" s="147"/>
      <c r="B55" s="147"/>
    </row>
  </sheetData>
  <sheetProtection/>
  <mergeCells count="5">
    <mergeCell ref="A1:L1"/>
    <mergeCell ref="B2:U2"/>
    <mergeCell ref="A24:B24"/>
    <mergeCell ref="F53:G53"/>
    <mergeCell ref="F54:G54"/>
  </mergeCells>
  <printOptions/>
  <pageMargins left="0.1968503937007874" right="0.1968503937007874" top="0.5511811023622047" bottom="0.5118110236220472" header="0.7086614173228347" footer="0.511811023622047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XP</cp:lastModifiedBy>
  <cp:lastPrinted>2017-03-22T14:18:09Z</cp:lastPrinted>
  <dcterms:created xsi:type="dcterms:W3CDTF">1996-10-14T23:33:28Z</dcterms:created>
  <dcterms:modified xsi:type="dcterms:W3CDTF">2017-03-22T14:20:14Z</dcterms:modified>
  <cp:category/>
  <cp:version/>
  <cp:contentType/>
  <cp:contentStatus/>
</cp:coreProperties>
</file>