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B\Desktop\PRORAČUNI\PRORAČUN 2018-2020\ZA WEB STRANICU\"/>
    </mc:Choice>
  </mc:AlternateContent>
  <bookViews>
    <workbookView xWindow="480" yWindow="75" windowWidth="15135" windowHeight="6345" xr2:uid="{00000000-000D-0000-FFFF-FFFF00000000}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D121" i="1" l="1"/>
  <c r="E121" i="1"/>
  <c r="F121" i="1"/>
  <c r="F126" i="1" s="1"/>
  <c r="G121" i="1"/>
  <c r="C121" i="1"/>
  <c r="D124" i="1"/>
  <c r="D122" i="1"/>
  <c r="E122" i="1"/>
  <c r="D116" i="1"/>
  <c r="E116" i="1"/>
  <c r="D111" i="1"/>
  <c r="D107" i="1" s="1"/>
  <c r="E111" i="1"/>
  <c r="E107" i="1" s="1"/>
  <c r="D108" i="1"/>
  <c r="E108" i="1"/>
  <c r="F107" i="1"/>
  <c r="G107" i="1"/>
  <c r="D101" i="1"/>
  <c r="E101" i="1"/>
  <c r="D99" i="1"/>
  <c r="E99" i="1"/>
  <c r="D97" i="1"/>
  <c r="E97" i="1"/>
  <c r="D95" i="1"/>
  <c r="E95" i="1"/>
  <c r="D92" i="1"/>
  <c r="E92" i="1"/>
  <c r="D87" i="1"/>
  <c r="E87" i="1"/>
  <c r="D83" i="1"/>
  <c r="E83" i="1"/>
  <c r="H123" i="1"/>
  <c r="H122" i="1"/>
  <c r="H109" i="1"/>
  <c r="H110" i="1"/>
  <c r="H112" i="1"/>
  <c r="H113" i="1"/>
  <c r="H114" i="1"/>
  <c r="H115" i="1"/>
  <c r="H117" i="1"/>
  <c r="H84" i="1"/>
  <c r="H85" i="1"/>
  <c r="H86" i="1"/>
  <c r="H88" i="1"/>
  <c r="H89" i="1"/>
  <c r="H90" i="1"/>
  <c r="H91" i="1"/>
  <c r="H93" i="1"/>
  <c r="H94" i="1"/>
  <c r="H96" i="1"/>
  <c r="H98" i="1"/>
  <c r="H100" i="1"/>
  <c r="H102" i="1"/>
  <c r="H103" i="1"/>
  <c r="H104" i="1"/>
  <c r="H76" i="1"/>
  <c r="H72" i="1"/>
  <c r="H48" i="1"/>
  <c r="H49" i="1"/>
  <c r="H50" i="1"/>
  <c r="H51" i="1"/>
  <c r="H53" i="1"/>
  <c r="H54" i="1"/>
  <c r="H55" i="1"/>
  <c r="H56" i="1"/>
  <c r="H58" i="1"/>
  <c r="H59" i="1"/>
  <c r="H61" i="1"/>
  <c r="H62" i="1"/>
  <c r="H63" i="1"/>
  <c r="H65" i="1"/>
  <c r="H67" i="1"/>
  <c r="G82" i="1"/>
  <c r="D47" i="1"/>
  <c r="E47" i="1"/>
  <c r="H47" i="1" s="1"/>
  <c r="D75" i="1"/>
  <c r="E75" i="1"/>
  <c r="H75" i="1" s="1"/>
  <c r="G70" i="1"/>
  <c r="F70" i="1"/>
  <c r="D71" i="1"/>
  <c r="D70" i="1" s="1"/>
  <c r="E71" i="1"/>
  <c r="E70" i="1" s="1"/>
  <c r="H70" i="1" s="1"/>
  <c r="D66" i="1"/>
  <c r="E66" i="1"/>
  <c r="D64" i="1"/>
  <c r="E64" i="1"/>
  <c r="H64" i="1" s="1"/>
  <c r="D60" i="1"/>
  <c r="E60" i="1"/>
  <c r="H60" i="1" s="1"/>
  <c r="D57" i="1"/>
  <c r="E57" i="1"/>
  <c r="H57" i="1" s="1"/>
  <c r="D52" i="1"/>
  <c r="E52" i="1"/>
  <c r="H52" i="1" s="1"/>
  <c r="G46" i="1"/>
  <c r="G77" i="1" s="1"/>
  <c r="H66" i="1" l="1"/>
  <c r="D46" i="1"/>
  <c r="E46" i="1"/>
  <c r="H71" i="1"/>
  <c r="H87" i="1"/>
  <c r="F30" i="1"/>
  <c r="F21" i="1"/>
  <c r="F18" i="1"/>
  <c r="C122" i="1"/>
  <c r="D120" i="1"/>
  <c r="F120" i="1" s="1"/>
  <c r="C120" i="1"/>
  <c r="H116" i="1"/>
  <c r="C116" i="1"/>
  <c r="H111" i="1"/>
  <c r="C111" i="1"/>
  <c r="C108" i="1"/>
  <c r="H101" i="1"/>
  <c r="C101" i="1"/>
  <c r="H99" i="1"/>
  <c r="C99" i="1"/>
  <c r="H97" i="1"/>
  <c r="C97" i="1"/>
  <c r="H95" i="1"/>
  <c r="C95" i="1"/>
  <c r="H92" i="1"/>
  <c r="C92" i="1"/>
  <c r="C87" i="1"/>
  <c r="H83" i="1"/>
  <c r="C83" i="1"/>
  <c r="E82" i="1"/>
  <c r="F82" i="1"/>
  <c r="D74" i="1"/>
  <c r="D77" i="1" s="1"/>
  <c r="C75" i="1"/>
  <c r="E74" i="1"/>
  <c r="F74" i="1"/>
  <c r="C74" i="1"/>
  <c r="C71" i="1"/>
  <c r="C70" i="1" s="1"/>
  <c r="C66" i="1"/>
  <c r="C64" i="1"/>
  <c r="C60" i="1"/>
  <c r="C57" i="1"/>
  <c r="C52" i="1"/>
  <c r="F46" i="1"/>
  <c r="F77" i="1" s="1"/>
  <c r="C47" i="1"/>
  <c r="E120" i="1" l="1"/>
  <c r="E125" i="1"/>
  <c r="H74" i="1"/>
  <c r="H108" i="1"/>
  <c r="C107" i="1"/>
  <c r="E77" i="1"/>
  <c r="H77" i="1" s="1"/>
  <c r="H46" i="1"/>
  <c r="H107" i="1"/>
  <c r="C82" i="1"/>
  <c r="C126" i="1" s="1"/>
  <c r="D82" i="1"/>
  <c r="D125" i="1" s="1"/>
  <c r="F22" i="1"/>
  <c r="F32" i="1" s="1"/>
  <c r="E126" i="1"/>
  <c r="C46" i="1"/>
  <c r="C77" i="1" s="1"/>
  <c r="H120" i="1" l="1"/>
  <c r="G126" i="1"/>
  <c r="E124" i="1"/>
  <c r="F124" i="1" s="1"/>
  <c r="H125" i="1"/>
  <c r="D126" i="1"/>
  <c r="H126" i="1" s="1"/>
  <c r="H82" i="1"/>
</calcChain>
</file>

<file path=xl/sharedStrings.xml><?xml version="1.0" encoding="utf-8"?>
<sst xmlns="http://schemas.openxmlformats.org/spreadsheetml/2006/main" count="144" uniqueCount="106">
  <si>
    <t>OPĆINA GORNJI BOGIĆEVCI</t>
  </si>
  <si>
    <t>OPĆI DIO PRORAČUNA</t>
  </si>
  <si>
    <t>A. RAČUN PRIHODA I RASHODA</t>
  </si>
  <si>
    <t xml:space="preserve"> 6. PRIHODI POSLOVANJA</t>
  </si>
  <si>
    <t>BROJ KONTA</t>
  </si>
  <si>
    <t>NAZIV PRIHODA</t>
  </si>
  <si>
    <t>Procjena 2019.</t>
  </si>
  <si>
    <t>PRIHODI POSLOVANJA</t>
  </si>
  <si>
    <t>Prihodi od poreza</t>
  </si>
  <si>
    <t>Porez i prirez na dohodak</t>
  </si>
  <si>
    <t>Porezi na imovinu</t>
  </si>
  <si>
    <t>Porezi na robu i usluge</t>
  </si>
  <si>
    <t>Pomoći iz inozemstva  i od subjek. unutar opće države</t>
  </si>
  <si>
    <t xml:space="preserve">Pomoći iz proračuna </t>
  </si>
  <si>
    <t xml:space="preserve"> </t>
  </si>
  <si>
    <t>Pom. od ostalih subj. unut. opć. drž.</t>
  </si>
  <si>
    <t>Pomoći prorač.korisnicima iz proračuna koji im nisu nadležni</t>
  </si>
  <si>
    <t>Pomoći iz drž.proračuna temeljem prijenosa sredstava EU</t>
  </si>
  <si>
    <t>Prihodi od imovine</t>
  </si>
  <si>
    <t>Prihodi od financijske imovine</t>
  </si>
  <si>
    <t>Prihodi od nefinancijske imovine</t>
  </si>
  <si>
    <t>Prihodi od administrativnih pristojbi i po posebnim propisima</t>
  </si>
  <si>
    <t>Administrativne (upravne) pristojbe</t>
  </si>
  <si>
    <t>Prihodi po posebnim propisima</t>
  </si>
  <si>
    <t>Komunalni doprinosi i naknade</t>
  </si>
  <si>
    <t>Prihodi od prodaje roba i usluga, te donacije</t>
  </si>
  <si>
    <t xml:space="preserve">Ostali prihodi </t>
  </si>
  <si>
    <t>Ostali prihodi</t>
  </si>
  <si>
    <t xml:space="preserve"> 7. PRIHODI OD NEFINANCIJSKE IMOVINE</t>
  </si>
  <si>
    <t>PRIHODI OD PRODAJE NEFINANCIJSKE IMOVINE</t>
  </si>
  <si>
    <t>Prihodi od prodaje neproizvedene imovine</t>
  </si>
  <si>
    <t>Prihodi od prodaje materijalne imovine - pr.bog.</t>
  </si>
  <si>
    <t xml:space="preserve">                        8. PRIMICI OD FINANCIJSKE IMOVINE I ZADUŽIVANJA</t>
  </si>
  <si>
    <t>PRIMICI OD FIN. IMOVINE I ZADUŽIVANJA</t>
  </si>
  <si>
    <t>Primici od zaduživanja</t>
  </si>
  <si>
    <t>Primljeni zajmovi od tuz. Banaka</t>
  </si>
  <si>
    <t xml:space="preserve">             UKUPNO PRIHODI ( 6+7+8):</t>
  </si>
  <si>
    <t>3. RASHODI POSLOVANJA</t>
  </si>
  <si>
    <t>NAZIV RASHODA</t>
  </si>
  <si>
    <t>RASHODI POSLOVANJA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</si>
  <si>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</si>
  <si>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</si>
  <si>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</si>
  <si>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</si>
  <si>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</si>
  <si>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</si>
  <si>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</si>
  <si>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</si>
  <si>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</si>
  <si>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</si>
  <si>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Kamate za primljene zajmove</t>
  </si>
  <si>
    <t>Ostali financijski rashodi</t>
  </si>
  <si>
    <t>Subv. Trg. Dr.,poljoprivrednicima, obrtnicima, malim i sred poduzetnicima…</t>
  </si>
  <si>
    <t>Subvencije trg.društvima, poljoprivr. i obrtnicima izvan javnog sektora</t>
  </si>
  <si>
    <t xml:space="preserve">Potpore </t>
  </si>
  <si>
    <t>Tekuće potpore unutar opće države (MALA ŠKOLA)</t>
  </si>
  <si>
    <t xml:space="preserve">Naknade građanima i kućanstvima </t>
  </si>
  <si>
    <t>Ostale naknade građanima i kućanstvima iz proračuna</t>
  </si>
  <si>
    <t>Ostali rashodi</t>
  </si>
  <si>
    <t>Tekuće donacije</t>
  </si>
  <si>
    <t>Kapitalne donacije</t>
  </si>
  <si>
    <t>Izvanredni rashodi</t>
  </si>
  <si>
    <t>4. RASHODI ZA NABAVU NEFINANCIJSKE IMOVINE</t>
  </si>
  <si>
    <t>RASHODI ZA NABAVU NEFINANCIJSKE IMOVINE</t>
  </si>
  <si>
    <t>Rashodi za nabavu neproizvedene imovine</t>
  </si>
  <si>
    <t>Mater.imov. Prirodna bogatstva - zemljišta</t>
  </si>
  <si>
    <t>Nematerijalna  imovina</t>
  </si>
  <si>
    <t>Rashodi za nabavu proizvedene dugotrajne imovine</t>
  </si>
  <si>
    <t>Građevinski objekti</t>
  </si>
  <si>
    <t>Postrojenja i oprema</t>
  </si>
  <si>
    <t>Knjige, umjetnička djela i ostale izložbene vrijednosti</t>
  </si>
  <si>
    <t>Nematerijalna proizvedena imovina</t>
  </si>
  <si>
    <t>Rashodi za dodatna ulaganja na nefinancijskoj imovini</t>
  </si>
  <si>
    <t>B. RAČUN FINANCIRANJA</t>
  </si>
  <si>
    <t>NAZIV IZDATKA</t>
  </si>
  <si>
    <t>NETO FINANCIRANJE</t>
  </si>
  <si>
    <t>IZDACI ZA FINANCIJSKU IMOVINU I OTPLATE ZAJMOVA</t>
  </si>
  <si>
    <t>Izdaci za otplatu glavnice prim. zajm.</t>
  </si>
  <si>
    <t xml:space="preserve">Otplata glavnice primljenih zajmova </t>
  </si>
  <si>
    <t>UKUPNO RASHODI I IZDACI 3+4+5</t>
  </si>
  <si>
    <t>PRORAČUN</t>
  </si>
  <si>
    <t>I    OPĆI DIO</t>
  </si>
  <si>
    <t>Članak 1.</t>
  </si>
  <si>
    <t>A. RAČUNA PRIHODA I RASHODA</t>
  </si>
  <si>
    <t>UKUPNO PRIHODI</t>
  </si>
  <si>
    <t>UKUPNO RASHODI</t>
  </si>
  <si>
    <r>
      <t xml:space="preserve">RAZLIKA PRIHODA I RASHODA - </t>
    </r>
    <r>
      <rPr>
        <b/>
        <i/>
        <sz val="10"/>
        <rFont val="Times New Roman"/>
        <family val="1"/>
        <charset val="238"/>
      </rPr>
      <t>višak prihoda nad rashodima</t>
    </r>
  </si>
  <si>
    <t>PRIMICI OD FINANCIJSKE IMOVINE I ZADUŽIVANJA</t>
  </si>
  <si>
    <t>IZDACI ZA FINANCIJSKU IMOVINU I OTPLAE ZAJMOVA</t>
  </si>
  <si>
    <t>RAZLIKA PRIHODA I RASHODA + NETO FINANCIRANJE</t>
  </si>
  <si>
    <t>Članak 2.</t>
  </si>
  <si>
    <t xml:space="preserve">Na temelju članka 39. Zakona o proračunu ("Narodne novine", broj 87/08, 136/12, 15/15) i članka 32. Statuta općine Gornji Bogićevci ("Službeni vjesnik općine Gornji Bogićevci   br.02/09), OPĆINSKO VIJEĆE OPĆINE GORNJI BOGIĆEVCI na 03. sjednici održanoj  21.12.2017.  godine donijelo </t>
  </si>
  <si>
    <t>OPĆINE GORNJI BOGIĆEVCI ZA 2018. GODINU</t>
  </si>
  <si>
    <t>Proračun Općine Gornji Bogićevci za 2018.godinu sastoji se od:</t>
  </si>
  <si>
    <t>PLAN ZA 2018. GODINU</t>
  </si>
  <si>
    <t>Prihodi i rashodi te primici i izdaci po ekonomskoj klasifikaciji utvrđuju se u Računu prihoda i rashoda i Računu financiranja za 2018. godinu kako slijedi:</t>
  </si>
  <si>
    <t>PLAN   PRIHODA I PRIMITAKA, RASHODA I IZDATAKA  od 01.01.2018. do 31.12.2018. S PROCJENOM DO 2020. GODINE</t>
  </si>
  <si>
    <t>Indeks 2018/17.</t>
  </si>
  <si>
    <t>IZVRŠENJE 2016.</t>
  </si>
  <si>
    <t>PLANIRANO U  2017.</t>
  </si>
  <si>
    <t>PLAN ZA 2018.</t>
  </si>
  <si>
    <t>Procjena 2020.</t>
  </si>
  <si>
    <t>Kompenzacijska sredstva</t>
  </si>
  <si>
    <t>Dodatna ulaganja na građ. Objekt. JAVNA RASVJETA</t>
  </si>
  <si>
    <t>Ukupan donos viška/manjka iz pret.razd.</t>
  </si>
  <si>
    <t>Dio manjka/viška koji će se pokriti/rasporedi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</si>
</sst>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8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  <charset val="238"/>
    </font>
    <font>
      <b/>
      <sz val="11"/>
      <name val="Times New Roman"/>
      <family val="1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b/>
      <sz val="16"/>
      <color indexed="8"/>
      <name val="Times New Roman"/>
      <family val="1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4" fillId="0" borderId="0"/>
  </cellStyleXfs>
  <cellXfs count="291">
    <xf numFmtId="0" fontId="0" fillId="0" borderId="0" xfId="0"/>
    <xf numFmtId="0" fontId="1" fillId="0" borderId="0" xfId="1" applyBorder="1"/>
    <xf numFmtId="0" fontId="1" fillId="0" borderId="1" xfId="1" applyBorder="1"/>
    <xf numFmtId="4" fontId="1" fillId="0" borderId="1" xfId="1" applyNumberFormat="1" applyBorder="1"/>
    <xf numFmtId="0" fontId="5" fillId="0" borderId="1" xfId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 wrapText="1"/>
    </xf>
    <xf numFmtId="0" fontId="21" fillId="0" borderId="1" xfId="1" applyFont="1" applyBorder="1" applyAlignment="1">
      <alignment horizontal="justify" vertical="top"/>
    </xf>
    <xf numFmtId="0" fontId="5" fillId="0" borderId="1" xfId="1" applyFont="1" applyBorder="1" applyAlignment="1">
      <alignment horizontal="justify" vertical="top"/>
    </xf>
    <xf numFmtId="164" fontId="4" fillId="0" borderId="1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horizontal="justify" vertical="center"/>
    </xf>
    <xf numFmtId="0" fontId="5" fillId="0" borderId="1" xfId="1" applyNumberFormat="1" applyFont="1" applyBorder="1" applyAlignment="1">
      <alignment horizontal="justify" vertical="center" wrapText="1"/>
    </xf>
    <xf numFmtId="0" fontId="3" fillId="0" borderId="1" xfId="1" applyNumberFormat="1" applyFont="1" applyBorder="1" applyAlignment="1">
      <alignment horizontal="justify" vertical="center" wrapText="1"/>
    </xf>
    <xf numFmtId="4" fontId="8" fillId="0" borderId="1" xfId="1" applyNumberFormat="1" applyFont="1" applyBorder="1" applyAlignment="1">
      <alignment horizontal="right" vertical="center" wrapText="1"/>
    </xf>
    <xf numFmtId="4" fontId="1" fillId="0" borderId="1" xfId="1" applyNumberFormat="1" applyBorder="1" applyAlignment="1">
      <alignment horizontal="right" vertical="center" wrapText="1"/>
    </xf>
    <xf numFmtId="4" fontId="7" fillId="0" borderId="1" xfId="1" applyNumberFormat="1" applyFont="1" applyBorder="1" applyAlignment="1">
      <alignment horizontal="right" vertical="center" wrapText="1"/>
    </xf>
    <xf numFmtId="0" fontId="3" fillId="0" borderId="1" xfId="1" applyNumberFormat="1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justify" vertical="center" wrapText="1"/>
    </xf>
    <xf numFmtId="0" fontId="13" fillId="0" borderId="1" xfId="1" applyFont="1" applyBorder="1" applyAlignment="1">
      <alignment horizontal="center" wrapText="1"/>
    </xf>
    <xf numFmtId="0" fontId="23" fillId="0" borderId="1" xfId="1" applyFont="1" applyBorder="1"/>
    <xf numFmtId="0" fontId="24" fillId="0" borderId="1" xfId="1" applyFont="1" applyBorder="1" applyAlignment="1">
      <alignment horizontal="justify" vertical="top"/>
    </xf>
    <xf numFmtId="4" fontId="7" fillId="0" borderId="1" xfId="1" applyNumberFormat="1" applyFont="1" applyBorder="1" applyAlignment="1">
      <alignment vertical="center" wrapText="1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justify" vertical="top"/>
    </xf>
    <xf numFmtId="164" fontId="3" fillId="0" borderId="2" xfId="1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right" vertical="center"/>
    </xf>
    <xf numFmtId="4" fontId="8" fillId="0" borderId="4" xfId="1" applyNumberFormat="1" applyFont="1" applyBorder="1"/>
    <xf numFmtId="0" fontId="16" fillId="0" borderId="3" xfId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16" fillId="0" borderId="4" xfId="1" applyNumberFormat="1" applyFont="1" applyBorder="1" applyAlignment="1">
      <alignment horizontal="right" vertical="center" wrapText="1"/>
    </xf>
    <xf numFmtId="0" fontId="12" fillId="0" borderId="6" xfId="1" applyFont="1" applyBorder="1" applyAlignment="1">
      <alignment horizontal="justify" vertical="top"/>
    </xf>
    <xf numFmtId="164" fontId="12" fillId="0" borderId="6" xfId="1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justify" vertical="top" wrapText="1"/>
    </xf>
    <xf numFmtId="0" fontId="15" fillId="2" borderId="7" xfId="1" applyFont="1" applyFill="1" applyBorder="1" applyAlignment="1">
      <alignment horizontal="left" vertical="top"/>
    </xf>
    <xf numFmtId="0" fontId="12" fillId="2" borderId="8" xfId="1" applyFont="1" applyFill="1" applyBorder="1" applyAlignment="1">
      <alignment horizontal="justify" vertical="top" wrapText="1"/>
    </xf>
    <xf numFmtId="164" fontId="4" fillId="2" borderId="8" xfId="1" applyNumberFormat="1" applyFont="1" applyFill="1" applyBorder="1" applyAlignment="1">
      <alignment horizontal="right" vertical="center" wrapText="1"/>
    </xf>
    <xf numFmtId="4" fontId="1" fillId="2" borderId="9" xfId="1" applyNumberFormat="1" applyFill="1" applyBorder="1" applyAlignment="1">
      <alignment horizontal="right" vertical="center"/>
    </xf>
    <xf numFmtId="0" fontId="16" fillId="0" borderId="10" xfId="1" applyFont="1" applyBorder="1" applyAlignment="1">
      <alignment horizontal="left" vertical="top"/>
    </xf>
    <xf numFmtId="0" fontId="12" fillId="0" borderId="11" xfId="1" applyFont="1" applyBorder="1" applyAlignment="1">
      <alignment horizontal="justify" vertical="top"/>
    </xf>
    <xf numFmtId="164" fontId="3" fillId="0" borderId="11" xfId="1" applyNumberFormat="1" applyFont="1" applyBorder="1" applyAlignment="1">
      <alignment horizontal="right" vertical="center"/>
    </xf>
    <xf numFmtId="4" fontId="8" fillId="0" borderId="11" xfId="1" applyNumberFormat="1" applyFont="1" applyBorder="1" applyAlignment="1">
      <alignment horizontal="right" vertical="center"/>
    </xf>
    <xf numFmtId="0" fontId="5" fillId="2" borderId="4" xfId="1" applyFont="1" applyFill="1" applyBorder="1" applyAlignment="1">
      <alignment horizontal="justify" vertical="top"/>
    </xf>
    <xf numFmtId="164" fontId="5" fillId="2" borderId="4" xfId="1" applyNumberFormat="1" applyFont="1" applyFill="1" applyBorder="1" applyAlignment="1">
      <alignment horizontal="right" vertical="center"/>
    </xf>
    <xf numFmtId="4" fontId="1" fillId="0" borderId="12" xfId="1" applyNumberFormat="1" applyBorder="1" applyAlignment="1">
      <alignment horizontal="right" vertical="center"/>
    </xf>
    <xf numFmtId="0" fontId="5" fillId="0" borderId="4" xfId="1" applyFont="1" applyBorder="1" applyAlignment="1">
      <alignment horizontal="justify" vertical="top"/>
    </xf>
    <xf numFmtId="164" fontId="5" fillId="0" borderId="4" xfId="1" applyNumberFormat="1" applyFont="1" applyBorder="1" applyAlignment="1">
      <alignment horizontal="right" vertical="center"/>
    </xf>
    <xf numFmtId="0" fontId="4" fillId="0" borderId="2" xfId="1" applyNumberFormat="1" applyFont="1" applyBorder="1" applyAlignment="1">
      <alignment horizontal="left" vertical="top" wrapText="1"/>
    </xf>
    <xf numFmtId="0" fontId="5" fillId="0" borderId="2" xfId="1" applyNumberFormat="1" applyFont="1" applyBorder="1" applyAlignment="1">
      <alignment horizontal="justify" vertical="top" wrapText="1"/>
    </xf>
    <xf numFmtId="164" fontId="4" fillId="0" borderId="2" xfId="1" applyNumberFormat="1" applyFont="1" applyBorder="1" applyAlignment="1">
      <alignment horizontal="right" vertical="center" wrapText="1"/>
    </xf>
    <xf numFmtId="0" fontId="3" fillId="0" borderId="3" xfId="1" applyNumberFormat="1" applyFont="1" applyBorder="1" applyAlignment="1">
      <alignment horizontal="left" vertical="top" wrapText="1"/>
    </xf>
    <xf numFmtId="0" fontId="5" fillId="0" borderId="3" xfId="1" applyNumberFormat="1" applyFont="1" applyBorder="1" applyAlignment="1">
      <alignment horizontal="justify" vertical="top" wrapText="1"/>
    </xf>
    <xf numFmtId="4" fontId="8" fillId="0" borderId="4" xfId="1" applyNumberFormat="1" applyFont="1" applyBorder="1" applyAlignment="1">
      <alignment horizontal="right" vertical="center" wrapText="1"/>
    </xf>
    <xf numFmtId="4" fontId="7" fillId="0" borderId="2" xfId="1" applyNumberFormat="1" applyFont="1" applyBorder="1" applyAlignment="1">
      <alignment horizontal="right" vertical="center" wrapText="1"/>
    </xf>
    <xf numFmtId="0" fontId="5" fillId="0" borderId="4" xfId="1" applyNumberFormat="1" applyFont="1" applyBorder="1" applyAlignment="1">
      <alignment horizontal="justify" vertical="top" wrapText="1"/>
    </xf>
    <xf numFmtId="0" fontId="3" fillId="0" borderId="3" xfId="1" applyNumberFormat="1" applyFont="1" applyBorder="1" applyAlignment="1">
      <alignment horizontal="left" vertical="center" wrapText="1"/>
    </xf>
    <xf numFmtId="0" fontId="16" fillId="0" borderId="3" xfId="1" applyNumberFormat="1" applyFont="1" applyBorder="1" applyAlignment="1">
      <alignment horizontal="justify" vertical="center" wrapText="1"/>
    </xf>
    <xf numFmtId="0" fontId="12" fillId="0" borderId="4" xfId="1" applyNumberFormat="1" applyFont="1" applyBorder="1" applyAlignment="1">
      <alignment horizontal="justify" vertical="center" wrapText="1"/>
    </xf>
    <xf numFmtId="0" fontId="4" fillId="0" borderId="2" xfId="1" applyNumberFormat="1" applyFont="1" applyBorder="1" applyAlignment="1">
      <alignment horizontal="justify" vertical="center" wrapText="1"/>
    </xf>
    <xf numFmtId="0" fontId="5" fillId="0" borderId="2" xfId="1" applyNumberFormat="1" applyFont="1" applyBorder="1" applyAlignment="1">
      <alignment horizontal="justify" vertical="center" wrapText="1"/>
    </xf>
    <xf numFmtId="0" fontId="3" fillId="0" borderId="3" xfId="1" applyNumberFormat="1" applyFont="1" applyBorder="1" applyAlignment="1">
      <alignment horizontal="justify" vertical="center" wrapText="1"/>
    </xf>
    <xf numFmtId="0" fontId="3" fillId="0" borderId="4" xfId="1" applyFont="1" applyBorder="1" applyAlignment="1">
      <alignment horizontal="justify" vertical="center" wrapText="1"/>
    </xf>
    <xf numFmtId="0" fontId="16" fillId="0" borderId="13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justify" vertical="center" wrapText="1"/>
    </xf>
    <xf numFmtId="164" fontId="16" fillId="0" borderId="14" xfId="1" applyNumberFormat="1" applyFont="1" applyBorder="1" applyAlignment="1">
      <alignment horizontal="right" vertical="center" wrapText="1"/>
    </xf>
    <xf numFmtId="4" fontId="10" fillId="0" borderId="14" xfId="1" applyNumberFormat="1" applyFont="1" applyBorder="1"/>
    <xf numFmtId="0" fontId="1" fillId="2" borderId="1" xfId="1" applyFill="1" applyBorder="1"/>
    <xf numFmtId="0" fontId="1" fillId="4" borderId="1" xfId="1" applyFill="1" applyBorder="1"/>
    <xf numFmtId="4" fontId="1" fillId="4" borderId="1" xfId="1" applyNumberFormat="1" applyFill="1" applyBorder="1"/>
    <xf numFmtId="4" fontId="17" fillId="4" borderId="2" xfId="1" applyNumberFormat="1" applyFont="1" applyFill="1" applyBorder="1"/>
    <xf numFmtId="4" fontId="1" fillId="4" borderId="2" xfId="1" applyNumberFormat="1" applyFill="1" applyBorder="1" applyAlignment="1">
      <alignment horizontal="right" vertical="center"/>
    </xf>
    <xf numFmtId="0" fontId="16" fillId="5" borderId="5" xfId="1" applyFont="1" applyFill="1" applyBorder="1" applyAlignment="1">
      <alignment horizontal="left" vertical="top"/>
    </xf>
    <xf numFmtId="0" fontId="16" fillId="5" borderId="5" xfId="1" applyFont="1" applyFill="1" applyBorder="1" applyAlignment="1">
      <alignment horizontal="justify" vertical="center"/>
    </xf>
    <xf numFmtId="4" fontId="10" fillId="5" borderId="5" xfId="1" applyNumberFormat="1" applyFont="1" applyFill="1" applyBorder="1"/>
    <xf numFmtId="4" fontId="14" fillId="5" borderId="5" xfId="1" applyNumberFormat="1" applyFont="1" applyFill="1" applyBorder="1"/>
    <xf numFmtId="4" fontId="10" fillId="5" borderId="1" xfId="1" applyNumberFormat="1" applyFont="1" applyFill="1" applyBorder="1"/>
    <xf numFmtId="4" fontId="14" fillId="5" borderId="2" xfId="1" applyNumberFormat="1" applyFont="1" applyFill="1" applyBorder="1"/>
    <xf numFmtId="0" fontId="16" fillId="0" borderId="4" xfId="1" applyFont="1" applyBorder="1" applyAlignment="1">
      <alignment horizontal="justify" vertical="center"/>
    </xf>
    <xf numFmtId="4" fontId="10" fillId="5" borderId="5" xfId="1" applyNumberFormat="1" applyFont="1" applyFill="1" applyBorder="1" applyAlignment="1">
      <alignment vertical="center" wrapText="1"/>
    </xf>
    <xf numFmtId="0" fontId="16" fillId="5" borderId="5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left" vertical="center" wrapText="1"/>
    </xf>
    <xf numFmtId="4" fontId="1" fillId="6" borderId="1" xfId="1" applyNumberFormat="1" applyFill="1" applyBorder="1" applyAlignment="1">
      <alignment horizontal="right" vertical="center" wrapText="1"/>
    </xf>
    <xf numFmtId="4" fontId="7" fillId="6" borderId="1" xfId="1" applyNumberFormat="1" applyFont="1" applyFill="1" applyBorder="1" applyAlignment="1">
      <alignment horizontal="right" vertical="center" wrapText="1"/>
    </xf>
    <xf numFmtId="0" fontId="4" fillId="6" borderId="1" xfId="1" applyNumberFormat="1" applyFont="1" applyFill="1" applyBorder="1" applyAlignment="1">
      <alignment horizontal="left" vertical="top" wrapText="1"/>
    </xf>
    <xf numFmtId="0" fontId="5" fillId="6" borderId="1" xfId="1" applyNumberFormat="1" applyFont="1" applyFill="1" applyBorder="1" applyAlignment="1">
      <alignment horizontal="justify" vertical="top" wrapText="1"/>
    </xf>
    <xf numFmtId="164" fontId="4" fillId="6" borderId="1" xfId="1" applyNumberFormat="1" applyFont="1" applyFill="1" applyBorder="1" applyAlignment="1">
      <alignment horizontal="right" vertical="center" wrapText="1"/>
    </xf>
    <xf numFmtId="4" fontId="10" fillId="5" borderId="6" xfId="1" applyNumberFormat="1" applyFont="1" applyFill="1" applyBorder="1" applyAlignment="1">
      <alignment horizontal="right" vertical="center" wrapText="1"/>
    </xf>
    <xf numFmtId="0" fontId="12" fillId="5" borderId="5" xfId="1" applyFont="1" applyFill="1" applyBorder="1" applyAlignment="1">
      <alignment horizontal="justify" vertical="top"/>
    </xf>
    <xf numFmtId="4" fontId="10" fillId="5" borderId="5" xfId="1" applyNumberFormat="1" applyFont="1" applyFill="1" applyBorder="1" applyAlignment="1">
      <alignment horizontal="right" vertical="center" wrapText="1"/>
    </xf>
    <xf numFmtId="0" fontId="12" fillId="5" borderId="1" xfId="1" applyFont="1" applyFill="1" applyBorder="1" applyAlignment="1">
      <alignment horizontal="justify" vertical="top"/>
    </xf>
    <xf numFmtId="4" fontId="25" fillId="5" borderId="1" xfId="1" applyNumberFormat="1" applyFont="1" applyFill="1" applyBorder="1" applyAlignment="1">
      <alignment vertical="center" wrapText="1"/>
    </xf>
    <xf numFmtId="4" fontId="10" fillId="5" borderId="1" xfId="1" applyNumberFormat="1" applyFont="1" applyFill="1" applyBorder="1" applyAlignment="1">
      <alignment horizontal="right" vertical="center" wrapText="1"/>
    </xf>
    <xf numFmtId="4" fontId="10" fillId="5" borderId="5" xfId="1" applyNumberFormat="1" applyFont="1" applyFill="1" applyBorder="1" applyAlignment="1">
      <alignment horizontal="right" vertical="center"/>
    </xf>
    <xf numFmtId="4" fontId="1" fillId="5" borderId="5" xfId="1" applyNumberFormat="1" applyFill="1" applyBorder="1" applyAlignment="1">
      <alignment horizontal="right" vertical="center"/>
    </xf>
    <xf numFmtId="0" fontId="5" fillId="5" borderId="5" xfId="1" applyFont="1" applyFill="1" applyBorder="1" applyAlignment="1">
      <alignment horizontal="justify" vertical="top"/>
    </xf>
    <xf numFmtId="4" fontId="20" fillId="5" borderId="5" xfId="1" applyNumberFormat="1" applyFont="1" applyFill="1" applyBorder="1"/>
    <xf numFmtId="4" fontId="17" fillId="5" borderId="5" xfId="1" applyNumberFormat="1" applyFont="1" applyFill="1" applyBorder="1"/>
    <xf numFmtId="4" fontId="1" fillId="6" borderId="5" xfId="1" applyNumberFormat="1" applyFill="1" applyBorder="1"/>
    <xf numFmtId="0" fontId="9" fillId="0" borderId="0" xfId="1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right" vertical="center"/>
    </xf>
    <xf numFmtId="4" fontId="22" fillId="0" borderId="0" xfId="1" applyNumberFormat="1" applyFont="1" applyBorder="1"/>
    <xf numFmtId="4" fontId="8" fillId="0" borderId="0" xfId="1" applyNumberFormat="1" applyFont="1" applyBorder="1"/>
    <xf numFmtId="4" fontId="17" fillId="0" borderId="0" xfId="1" applyNumberFormat="1" applyFont="1" applyBorder="1"/>
    <xf numFmtId="0" fontId="5" fillId="5" borderId="5" xfId="1" applyNumberFormat="1" applyFont="1" applyFill="1" applyBorder="1" applyAlignment="1">
      <alignment horizontal="justify" vertical="top" wrapText="1"/>
    </xf>
    <xf numFmtId="4" fontId="8" fillId="5" borderId="5" xfId="1" applyNumberFormat="1" applyFont="1" applyFill="1" applyBorder="1" applyAlignment="1">
      <alignment horizontal="right" vertical="center" wrapText="1"/>
    </xf>
    <xf numFmtId="0" fontId="5" fillId="5" borderId="1" xfId="1" applyNumberFormat="1" applyFont="1" applyFill="1" applyBorder="1" applyAlignment="1">
      <alignment horizontal="justify" vertical="top" wrapText="1"/>
    </xf>
    <xf numFmtId="4" fontId="5" fillId="5" borderId="1" xfId="1" applyNumberFormat="1" applyFont="1" applyFill="1" applyBorder="1" applyProtection="1">
      <protection hidden="1"/>
    </xf>
    <xf numFmtId="4" fontId="1" fillId="5" borderId="1" xfId="1" applyNumberFormat="1" applyFill="1" applyBorder="1" applyAlignment="1">
      <alignment horizontal="right" vertical="center" wrapText="1"/>
    </xf>
    <xf numFmtId="0" fontId="5" fillId="5" borderId="2" xfId="1" applyNumberFormat="1" applyFont="1" applyFill="1" applyBorder="1" applyAlignment="1">
      <alignment horizontal="justify" vertical="top" wrapText="1"/>
    </xf>
    <xf numFmtId="4" fontId="1" fillId="5" borderId="2" xfId="1" applyNumberFormat="1" applyFill="1" applyBorder="1" applyAlignment="1">
      <alignment horizontal="right" vertical="center" wrapText="1"/>
    </xf>
    <xf numFmtId="4" fontId="12" fillId="5" borderId="5" xfId="1" applyNumberFormat="1" applyFont="1" applyFill="1" applyBorder="1" applyAlignment="1" applyProtection="1">
      <alignment vertical="center" wrapText="1"/>
      <protection hidden="1"/>
    </xf>
    <xf numFmtId="0" fontId="12" fillId="5" borderId="6" xfId="1" applyNumberFormat="1" applyFont="1" applyFill="1" applyBorder="1" applyAlignment="1">
      <alignment horizontal="justify" vertical="center" wrapText="1"/>
    </xf>
    <xf numFmtId="4" fontId="12" fillId="5" borderId="6" xfId="1" applyNumberFormat="1" applyFont="1" applyFill="1" applyBorder="1" applyAlignment="1" applyProtection="1">
      <alignment horizontal="right" vertical="center" wrapText="1"/>
      <protection hidden="1"/>
    </xf>
    <xf numFmtId="0" fontId="16" fillId="5" borderId="5" xfId="1" applyNumberFormat="1" applyFont="1" applyFill="1" applyBorder="1" applyAlignment="1">
      <alignment horizontal="justify" vertical="center" wrapText="1"/>
    </xf>
    <xf numFmtId="4" fontId="12" fillId="5" borderId="5" xfId="1" applyNumberFormat="1" applyFont="1" applyFill="1" applyBorder="1" applyAlignment="1" applyProtection="1">
      <alignment horizontal="right" vertical="center" wrapText="1"/>
      <protection hidden="1"/>
    </xf>
    <xf numFmtId="0" fontId="5" fillId="5" borderId="1" xfId="1" applyFont="1" applyFill="1" applyBorder="1" applyAlignment="1">
      <alignment horizontal="justify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5" fillId="5" borderId="2" xfId="1" applyFont="1" applyFill="1" applyBorder="1" applyAlignment="1">
      <alignment horizontal="justify" vertical="center" wrapText="1"/>
    </xf>
    <xf numFmtId="4" fontId="16" fillId="5" borderId="2" xfId="1" applyNumberFormat="1" applyFont="1" applyFill="1" applyBorder="1" applyAlignment="1" applyProtection="1">
      <alignment horizontal="right" vertical="center" wrapText="1"/>
      <protection hidden="1"/>
    </xf>
    <xf numFmtId="4" fontId="8" fillId="5" borderId="2" xfId="1" applyNumberFormat="1" applyFont="1" applyFill="1" applyBorder="1" applyAlignment="1">
      <alignment horizontal="right" vertical="center" wrapText="1"/>
    </xf>
    <xf numFmtId="0" fontId="12" fillId="5" borderId="5" xfId="1" applyFont="1" applyFill="1" applyBorder="1" applyAlignment="1">
      <alignment horizontal="justify" vertical="center" wrapText="1"/>
    </xf>
    <xf numFmtId="0" fontId="25" fillId="5" borderId="2" xfId="1" applyFont="1" applyFill="1" applyBorder="1" applyAlignment="1">
      <alignment horizontal="justify" vertical="top"/>
    </xf>
    <xf numFmtId="4" fontId="25" fillId="5" borderId="2" xfId="1" applyNumberFormat="1" applyFont="1" applyFill="1" applyBorder="1" applyAlignment="1">
      <alignment vertical="center"/>
    </xf>
    <xf numFmtId="4" fontId="12" fillId="5" borderId="2" xfId="1" applyNumberFormat="1" applyFont="1" applyFill="1" applyBorder="1" applyProtection="1">
      <protection hidden="1"/>
    </xf>
    <xf numFmtId="4" fontId="5" fillId="5" borderId="5" xfId="1" applyNumberFormat="1" applyFont="1" applyFill="1" applyBorder="1" applyProtection="1">
      <protection hidden="1"/>
    </xf>
    <xf numFmtId="0" fontId="4" fillId="2" borderId="3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3" fillId="5" borderId="5" xfId="1" applyNumberFormat="1" applyFont="1" applyFill="1" applyBorder="1" applyAlignment="1">
      <alignment horizontal="left" vertical="top" wrapText="1"/>
    </xf>
    <xf numFmtId="0" fontId="3" fillId="5" borderId="1" xfId="1" applyNumberFormat="1" applyFont="1" applyFill="1" applyBorder="1" applyAlignment="1">
      <alignment horizontal="left" vertical="top" wrapText="1"/>
    </xf>
    <xf numFmtId="0" fontId="3" fillId="5" borderId="2" xfId="1" applyNumberFormat="1" applyFont="1" applyFill="1" applyBorder="1" applyAlignment="1">
      <alignment horizontal="left" vertical="top" wrapText="1"/>
    </xf>
    <xf numFmtId="0" fontId="3" fillId="5" borderId="5" xfId="1" applyNumberFormat="1" applyFont="1" applyFill="1" applyBorder="1" applyAlignment="1">
      <alignment horizontal="left" vertical="center" wrapText="1"/>
    </xf>
    <xf numFmtId="0" fontId="3" fillId="5" borderId="6" xfId="1" applyNumberFormat="1" applyFont="1" applyFill="1" applyBorder="1" applyAlignment="1">
      <alignment horizontal="justify" vertical="center" wrapText="1"/>
    </xf>
    <xf numFmtId="0" fontId="16" fillId="5" borderId="2" xfId="1" applyNumberFormat="1" applyFont="1" applyFill="1" applyBorder="1" applyAlignment="1">
      <alignment horizontal="justify" vertical="center" wrapText="1"/>
    </xf>
    <xf numFmtId="0" fontId="16" fillId="5" borderId="1" xfId="1" applyNumberFormat="1" applyFont="1" applyFill="1" applyBorder="1" applyAlignment="1">
      <alignment horizontal="justify" vertical="center" wrapText="1"/>
    </xf>
    <xf numFmtId="0" fontId="8" fillId="5" borderId="2" xfId="1" applyFont="1" applyFill="1" applyBorder="1" applyAlignment="1">
      <alignment horizontal="left" vertical="center"/>
    </xf>
    <xf numFmtId="0" fontId="1" fillId="8" borderId="1" xfId="1" applyFill="1" applyBorder="1"/>
    <xf numFmtId="4" fontId="8" fillId="0" borderId="14" xfId="1" applyNumberFormat="1" applyFont="1" applyBorder="1"/>
    <xf numFmtId="0" fontId="3" fillId="0" borderId="13" xfId="1" applyNumberFormat="1" applyFont="1" applyBorder="1" applyAlignment="1">
      <alignment horizontal="justify" vertical="center" wrapText="1"/>
    </xf>
    <xf numFmtId="0" fontId="12" fillId="0" borderId="14" xfId="1" applyNumberFormat="1" applyFont="1" applyBorder="1" applyAlignment="1">
      <alignment horizontal="justify" vertical="center" wrapText="1"/>
    </xf>
    <xf numFmtId="4" fontId="10" fillId="0" borderId="14" xfId="1" applyNumberFormat="1" applyFont="1" applyBorder="1" applyAlignment="1">
      <alignment horizontal="right" vertical="center" wrapText="1"/>
    </xf>
    <xf numFmtId="0" fontId="3" fillId="5" borderId="1" xfId="1" applyNumberFormat="1" applyFont="1" applyFill="1" applyBorder="1" applyAlignment="1">
      <alignment horizontal="justify" vertical="center" wrapText="1"/>
    </xf>
    <xf numFmtId="0" fontId="12" fillId="5" borderId="1" xfId="1" applyNumberFormat="1" applyFont="1" applyFill="1" applyBorder="1" applyAlignment="1">
      <alignment horizontal="justify" vertical="center" wrapText="1"/>
    </xf>
    <xf numFmtId="4" fontId="12" fillId="5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3" borderId="1" xfId="1" applyNumberFormat="1" applyFont="1" applyFill="1" applyBorder="1" applyAlignment="1">
      <alignment horizontal="justify" vertical="center" wrapText="1"/>
    </xf>
    <xf numFmtId="0" fontId="12" fillId="3" borderId="1" xfId="1" applyNumberFormat="1" applyFont="1" applyFill="1" applyBorder="1" applyAlignment="1">
      <alignment horizontal="justify" vertical="center" wrapText="1"/>
    </xf>
    <xf numFmtId="4" fontId="12" fillId="3" borderId="1" xfId="1" applyNumberFormat="1" applyFont="1" applyFill="1" applyBorder="1" applyAlignment="1" applyProtection="1">
      <alignment horizontal="right" vertical="center" wrapText="1"/>
      <protection hidden="1"/>
    </xf>
    <xf numFmtId="4" fontId="10" fillId="3" borderId="1" xfId="1" applyNumberFormat="1" applyFont="1" applyFill="1" applyBorder="1" applyAlignment="1">
      <alignment horizontal="right" vertical="center" wrapText="1"/>
    </xf>
    <xf numFmtId="0" fontId="12" fillId="0" borderId="4" xfId="1" applyFont="1" applyBorder="1" applyAlignment="1">
      <alignment horizontal="justify" vertical="center" wrapText="1"/>
    </xf>
    <xf numFmtId="0" fontId="16" fillId="9" borderId="1" xfId="1" applyFont="1" applyFill="1" applyBorder="1" applyAlignment="1">
      <alignment horizontal="left" vertical="center" wrapText="1"/>
    </xf>
    <xf numFmtId="0" fontId="16" fillId="9" borderId="1" xfId="1" applyFont="1" applyFill="1" applyBorder="1" applyAlignment="1">
      <alignment horizontal="justify" vertical="center"/>
    </xf>
    <xf numFmtId="164" fontId="16" fillId="9" borderId="1" xfId="1" applyNumberFormat="1" applyFont="1" applyFill="1" applyBorder="1" applyAlignment="1">
      <alignment horizontal="right" vertical="center"/>
    </xf>
    <xf numFmtId="4" fontId="10" fillId="9" borderId="1" xfId="1" applyNumberFormat="1" applyFont="1" applyFill="1" applyBorder="1" applyAlignment="1">
      <alignment vertical="center" wrapText="1"/>
    </xf>
    <xf numFmtId="4" fontId="10" fillId="9" borderId="1" xfId="1" applyNumberFormat="1" applyFont="1" applyFill="1" applyBorder="1"/>
    <xf numFmtId="0" fontId="16" fillId="9" borderId="5" xfId="1" applyFont="1" applyFill="1" applyBorder="1" applyAlignment="1">
      <alignment horizontal="left" vertical="center" wrapText="1"/>
    </xf>
    <xf numFmtId="0" fontId="16" fillId="9" borderId="5" xfId="1" applyFont="1" applyFill="1" applyBorder="1" applyAlignment="1">
      <alignment horizontal="justify" vertical="center"/>
    </xf>
    <xf numFmtId="164" fontId="16" fillId="9" borderId="5" xfId="1" applyNumberFormat="1" applyFont="1" applyFill="1" applyBorder="1" applyAlignment="1">
      <alignment horizontal="right" vertical="center"/>
    </xf>
    <xf numFmtId="4" fontId="10" fillId="9" borderId="5" xfId="1" applyNumberFormat="1" applyFont="1" applyFill="1" applyBorder="1"/>
    <xf numFmtId="0" fontId="16" fillId="0" borderId="20" xfId="1" applyFont="1" applyBorder="1" applyAlignment="1">
      <alignment horizontal="left" vertical="center" wrapText="1"/>
    </xf>
    <xf numFmtId="0" fontId="12" fillId="9" borderId="5" xfId="1" applyFont="1" applyFill="1" applyBorder="1" applyAlignment="1">
      <alignment horizontal="justify" vertical="center" wrapText="1"/>
    </xf>
    <xf numFmtId="164" fontId="12" fillId="9" borderId="5" xfId="1" applyNumberFormat="1" applyFont="1" applyFill="1" applyBorder="1" applyAlignment="1">
      <alignment horizontal="right" vertical="center" wrapText="1"/>
    </xf>
    <xf numFmtId="4" fontId="25" fillId="9" borderId="5" xfId="1" applyNumberFormat="1" applyFont="1" applyFill="1" applyBorder="1" applyAlignment="1">
      <alignment vertical="center" wrapText="1"/>
    </xf>
    <xf numFmtId="4" fontId="25" fillId="9" borderId="5" xfId="1" applyNumberFormat="1" applyFont="1" applyFill="1" applyBorder="1"/>
    <xf numFmtId="0" fontId="12" fillId="9" borderId="1" xfId="1" applyFont="1" applyFill="1" applyBorder="1" applyAlignment="1">
      <alignment horizontal="justify" vertical="center"/>
    </xf>
    <xf numFmtId="164" fontId="12" fillId="9" borderId="1" xfId="1" applyNumberFormat="1" applyFont="1" applyFill="1" applyBorder="1" applyAlignment="1">
      <alignment horizontal="right" vertical="center"/>
    </xf>
    <xf numFmtId="4" fontId="25" fillId="9" borderId="1" xfId="1" applyNumberFormat="1" applyFont="1" applyFill="1" applyBorder="1" applyAlignment="1">
      <alignment vertical="center" wrapText="1"/>
    </xf>
    <xf numFmtId="4" fontId="10" fillId="9" borderId="1" xfId="1" applyNumberFormat="1" applyFont="1" applyFill="1" applyBorder="1" applyAlignment="1">
      <alignment horizontal="right" vertical="center" wrapText="1"/>
    </xf>
    <xf numFmtId="0" fontId="3" fillId="9" borderId="5" xfId="1" applyNumberFormat="1" applyFont="1" applyFill="1" applyBorder="1" applyAlignment="1">
      <alignment horizontal="left" vertical="top" wrapText="1"/>
    </xf>
    <xf numFmtId="0" fontId="12" fillId="9" borderId="5" xfId="1" applyNumberFormat="1" applyFont="1" applyFill="1" applyBorder="1" applyAlignment="1">
      <alignment horizontal="justify" vertical="top" wrapText="1"/>
    </xf>
    <xf numFmtId="4" fontId="16" fillId="9" borderId="5" xfId="1" applyNumberFormat="1" applyFont="1" applyFill="1" applyBorder="1" applyProtection="1">
      <protection hidden="1"/>
    </xf>
    <xf numFmtId="4" fontId="10" fillId="9" borderId="5" xfId="1" applyNumberFormat="1" applyFont="1" applyFill="1" applyBorder="1" applyAlignment="1">
      <alignment horizontal="right" vertical="center" wrapText="1"/>
    </xf>
    <xf numFmtId="0" fontId="3" fillId="9" borderId="1" xfId="1" applyNumberFormat="1" applyFont="1" applyFill="1" applyBorder="1" applyAlignment="1">
      <alignment horizontal="left" vertical="top" wrapText="1"/>
    </xf>
    <xf numFmtId="0" fontId="5" fillId="9" borderId="1" xfId="1" applyNumberFormat="1" applyFont="1" applyFill="1" applyBorder="1" applyAlignment="1">
      <alignment horizontal="justify" vertical="top" wrapText="1"/>
    </xf>
    <xf numFmtId="164" fontId="5" fillId="9" borderId="1" xfId="1" applyNumberFormat="1" applyFont="1" applyFill="1" applyBorder="1" applyAlignment="1">
      <alignment horizontal="right" vertical="center" wrapText="1"/>
    </xf>
    <xf numFmtId="4" fontId="5" fillId="9" borderId="1" xfId="1" applyNumberFormat="1" applyFont="1" applyFill="1" applyBorder="1" applyProtection="1">
      <protection hidden="1"/>
    </xf>
    <xf numFmtId="4" fontId="1" fillId="9" borderId="1" xfId="1" applyNumberFormat="1" applyFill="1" applyBorder="1" applyAlignment="1">
      <alignment horizontal="right" vertical="center" wrapText="1"/>
    </xf>
    <xf numFmtId="4" fontId="25" fillId="9" borderId="1" xfId="1" applyNumberFormat="1" applyFont="1" applyFill="1" applyBorder="1" applyAlignment="1">
      <alignment horizontal="right" vertical="center" wrapText="1"/>
    </xf>
    <xf numFmtId="4" fontId="12" fillId="9" borderId="1" xfId="1" applyNumberFormat="1" applyFont="1" applyFill="1" applyBorder="1" applyProtection="1">
      <protection hidden="1"/>
    </xf>
    <xf numFmtId="0" fontId="3" fillId="9" borderId="1" xfId="1" applyNumberFormat="1" applyFont="1" applyFill="1" applyBorder="1" applyAlignment="1">
      <alignment horizontal="left" vertical="center" wrapText="1"/>
    </xf>
    <xf numFmtId="4" fontId="16" fillId="9" borderId="1" xfId="1" applyNumberFormat="1" applyFont="1" applyFill="1" applyBorder="1" applyAlignment="1" applyProtection="1">
      <alignment vertical="center" wrapText="1"/>
      <protection hidden="1"/>
    </xf>
    <xf numFmtId="4" fontId="7" fillId="9" borderId="1" xfId="1" applyNumberFormat="1" applyFont="1" applyFill="1" applyBorder="1" applyAlignment="1">
      <alignment horizontal="right" vertical="center" wrapText="1"/>
    </xf>
    <xf numFmtId="0" fontId="3" fillId="9" borderId="1" xfId="1" applyNumberFormat="1" applyFont="1" applyFill="1" applyBorder="1" applyAlignment="1">
      <alignment horizontal="justify" vertical="center" wrapText="1"/>
    </xf>
    <xf numFmtId="0" fontId="5" fillId="9" borderId="1" xfId="1" applyNumberFormat="1" applyFont="1" applyFill="1" applyBorder="1" applyAlignment="1">
      <alignment horizontal="justify" vertical="center" wrapText="1"/>
    </xf>
    <xf numFmtId="0" fontId="3" fillId="9" borderId="5" xfId="1" applyNumberFormat="1" applyFont="1" applyFill="1" applyBorder="1" applyAlignment="1">
      <alignment horizontal="justify" vertical="center" wrapText="1"/>
    </xf>
    <xf numFmtId="0" fontId="5" fillId="9" borderId="5" xfId="1" applyNumberFormat="1" applyFont="1" applyFill="1" applyBorder="1" applyAlignment="1">
      <alignment horizontal="justify" vertical="center" wrapText="1"/>
    </xf>
    <xf numFmtId="4" fontId="5" fillId="9" borderId="5" xfId="1" applyNumberFormat="1" applyFont="1" applyFill="1" applyBorder="1" applyAlignment="1" applyProtection="1">
      <alignment horizontal="right" vertical="center" wrapText="1"/>
      <protection hidden="1"/>
    </xf>
    <xf numFmtId="4" fontId="1" fillId="9" borderId="5" xfId="1" applyNumberFormat="1" applyFill="1" applyBorder="1" applyAlignment="1">
      <alignment horizontal="right" vertical="center" wrapText="1"/>
    </xf>
    <xf numFmtId="4" fontId="16" fillId="9" borderId="1" xfId="1" applyNumberFormat="1" applyFont="1" applyFill="1" applyBorder="1" applyAlignment="1" applyProtection="1">
      <alignment horizontal="right" vertical="center"/>
      <protection hidden="1"/>
    </xf>
    <xf numFmtId="0" fontId="16" fillId="9" borderId="5" xfId="1" applyNumberFormat="1" applyFont="1" applyFill="1" applyBorder="1" applyAlignment="1">
      <alignment horizontal="justify" vertical="center" wrapText="1"/>
    </xf>
    <xf numFmtId="164" fontId="5" fillId="9" borderId="5" xfId="1" applyNumberFormat="1" applyFont="1" applyFill="1" applyBorder="1" applyAlignment="1">
      <alignment horizontal="right" vertical="center" wrapText="1"/>
    </xf>
    <xf numFmtId="164" fontId="3" fillId="0" borderId="14" xfId="1" applyNumberFormat="1" applyFont="1" applyBorder="1" applyAlignment="1">
      <alignment horizontal="right" vertical="center" wrapText="1"/>
    </xf>
    <xf numFmtId="4" fontId="8" fillId="0" borderId="14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16" fillId="0" borderId="13" xfId="1" applyNumberFormat="1" applyFont="1" applyBorder="1" applyAlignment="1">
      <alignment horizontal="justify" vertical="center" wrapText="1"/>
    </xf>
    <xf numFmtId="0" fontId="5" fillId="0" borderId="14" xfId="1" applyNumberFormat="1" applyFont="1" applyBorder="1" applyAlignment="1">
      <alignment horizontal="justify" vertical="center" wrapText="1"/>
    </xf>
    <xf numFmtId="0" fontId="12" fillId="0" borderId="14" xfId="1" applyFont="1" applyBorder="1" applyAlignment="1">
      <alignment horizontal="justify" vertical="center"/>
    </xf>
    <xf numFmtId="164" fontId="3" fillId="0" borderId="14" xfId="1" applyNumberFormat="1" applyFont="1" applyBorder="1" applyAlignment="1">
      <alignment horizontal="right" vertical="center"/>
    </xf>
    <xf numFmtId="0" fontId="3" fillId="9" borderId="2" xfId="1" applyNumberFormat="1" applyFont="1" applyFill="1" applyBorder="1" applyAlignment="1">
      <alignment horizontal="justify" vertical="center" wrapText="1"/>
    </xf>
    <xf numFmtId="0" fontId="5" fillId="9" borderId="2" xfId="1" applyNumberFormat="1" applyFont="1" applyFill="1" applyBorder="1" applyAlignment="1">
      <alignment horizontal="justify" vertical="center" wrapText="1"/>
    </xf>
    <xf numFmtId="164" fontId="5" fillId="9" borderId="2" xfId="1" applyNumberFormat="1" applyFont="1" applyFill="1" applyBorder="1" applyAlignment="1">
      <alignment horizontal="right" vertical="center" wrapText="1"/>
    </xf>
    <xf numFmtId="4" fontId="8" fillId="0" borderId="2" xfId="1" applyNumberFormat="1" applyFont="1" applyBorder="1" applyAlignment="1">
      <alignment vertical="center"/>
    </xf>
    <xf numFmtId="0" fontId="27" fillId="0" borderId="0" xfId="0" applyFont="1"/>
    <xf numFmtId="0" fontId="29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11" fillId="0" borderId="0" xfId="3" applyFont="1" applyBorder="1" applyAlignment="1">
      <alignment horizontal="left"/>
    </xf>
    <xf numFmtId="0" fontId="11" fillId="10" borderId="0" xfId="2" applyFont="1" applyFill="1" applyBorder="1" applyAlignment="1">
      <alignment horizontal="left"/>
    </xf>
    <xf numFmtId="4" fontId="28" fillId="0" borderId="0" xfId="0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4" fontId="28" fillId="0" borderId="1" xfId="0" applyNumberFormat="1" applyFont="1" applyBorder="1" applyAlignment="1">
      <alignment horizontal="right"/>
    </xf>
    <xf numFmtId="0" fontId="11" fillId="10" borderId="1" xfId="3" applyFont="1" applyFill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19" fillId="10" borderId="1" xfId="3" applyFont="1" applyFill="1" applyBorder="1" applyAlignment="1">
      <alignment horizontal="left"/>
    </xf>
    <xf numFmtId="4" fontId="27" fillId="0" borderId="1" xfId="0" applyNumberFormat="1" applyFont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0" fontId="9" fillId="4" borderId="21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/>
    </xf>
    <xf numFmtId="0" fontId="11" fillId="10" borderId="1" xfId="2" applyFont="1" applyFill="1" applyBorder="1" applyAlignment="1">
      <alignment horizontal="left"/>
    </xf>
    <xf numFmtId="0" fontId="19" fillId="10" borderId="21" xfId="2" applyFont="1" applyFill="1" applyBorder="1" applyAlignment="1">
      <alignment horizontal="left"/>
    </xf>
    <xf numFmtId="0" fontId="19" fillId="10" borderId="15" xfId="2" applyFont="1" applyFill="1" applyBorder="1" applyAlignment="1">
      <alignment horizontal="left"/>
    </xf>
    <xf numFmtId="0" fontId="19" fillId="10" borderId="16" xfId="2" applyFont="1" applyFill="1" applyBorder="1" applyAlignment="1">
      <alignment horizontal="left"/>
    </xf>
    <xf numFmtId="0" fontId="19" fillId="10" borderId="1" xfId="2" applyFont="1" applyFill="1" applyBorder="1" applyAlignment="1">
      <alignment horizontal="left"/>
    </xf>
    <xf numFmtId="0" fontId="28" fillId="0" borderId="1" xfId="0" applyFont="1" applyBorder="1" applyAlignment="1">
      <alignment horizontal="right"/>
    </xf>
    <xf numFmtId="0" fontId="20" fillId="6" borderId="25" xfId="1" applyFont="1" applyFill="1" applyBorder="1" applyAlignment="1">
      <alignment horizontal="justify" vertical="top"/>
    </xf>
    <xf numFmtId="0" fontId="20" fillId="6" borderId="26" xfId="1" applyFont="1" applyFill="1" applyBorder="1" applyAlignment="1">
      <alignment horizontal="justify" vertical="top"/>
    </xf>
    <xf numFmtId="0" fontId="29" fillId="0" borderId="0" xfId="0" applyFont="1" applyAlignment="1">
      <alignment horizontal="center"/>
    </xf>
    <xf numFmtId="0" fontId="9" fillId="4" borderId="27" xfId="1" applyFont="1" applyFill="1" applyBorder="1" applyAlignment="1">
      <alignment horizontal="left" vertical="top" wrapText="1"/>
    </xf>
    <xf numFmtId="0" fontId="9" fillId="4" borderId="28" xfId="1" applyFont="1" applyFill="1" applyBorder="1" applyAlignment="1">
      <alignment horizontal="left" vertical="top" wrapText="1"/>
    </xf>
    <xf numFmtId="0" fontId="9" fillId="4" borderId="19" xfId="1" applyFont="1" applyFill="1" applyBorder="1" applyAlignment="1">
      <alignment horizontal="left" vertical="top" wrapText="1"/>
    </xf>
    <xf numFmtId="0" fontId="9" fillId="7" borderId="22" xfId="1" applyFont="1" applyFill="1" applyBorder="1" applyAlignment="1">
      <alignment horizontal="left" vertical="top"/>
    </xf>
    <xf numFmtId="0" fontId="9" fillId="7" borderId="23" xfId="1" applyFont="1" applyFill="1" applyBorder="1" applyAlignment="1">
      <alignment horizontal="left" vertical="top"/>
    </xf>
    <xf numFmtId="0" fontId="9" fillId="6" borderId="24" xfId="1" applyFont="1" applyFill="1" applyBorder="1" applyAlignment="1">
      <alignment horizontal="center"/>
    </xf>
    <xf numFmtId="0" fontId="9" fillId="6" borderId="17" xfId="1" applyFont="1" applyFill="1" applyBorder="1" applyAlignment="1">
      <alignment horizontal="center"/>
    </xf>
    <xf numFmtId="0" fontId="9" fillId="6" borderId="18" xfId="1" applyFont="1" applyFill="1" applyBorder="1" applyAlignment="1">
      <alignment horizontal="center"/>
    </xf>
    <xf numFmtId="0" fontId="9" fillId="6" borderId="21" xfId="1" applyFont="1" applyFill="1" applyBorder="1" applyAlignment="1">
      <alignment horizontal="center"/>
    </xf>
    <xf numFmtId="0" fontId="9" fillId="6" borderId="15" xfId="1" applyFont="1" applyFill="1" applyBorder="1" applyAlignment="1">
      <alignment horizontal="center"/>
    </xf>
    <xf numFmtId="0" fontId="9" fillId="6" borderId="16" xfId="1" applyFont="1" applyFill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0" borderId="16" xfId="1" applyFont="1" applyBorder="1" applyAlignment="1">
      <alignment horizontal="center"/>
    </xf>
    <xf numFmtId="0" fontId="8" fillId="0" borderId="21" xfId="1" applyFont="1" applyBorder="1" applyAlignment="1">
      <alignment horizontal="center" wrapText="1"/>
    </xf>
    <xf numFmtId="0" fontId="8" fillId="0" borderId="15" xfId="1" applyFont="1" applyBorder="1" applyAlignment="1">
      <alignment horizontal="center" wrapText="1"/>
    </xf>
    <xf numFmtId="0" fontId="8" fillId="0" borderId="16" xfId="1" applyFont="1" applyBorder="1" applyAlignment="1">
      <alignment horizontal="center" wrapText="1"/>
    </xf>
    <xf numFmtId="0" fontId="2" fillId="8" borderId="21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8" borderId="16" xfId="1" applyFont="1" applyFill="1" applyBorder="1" applyAlignment="1">
      <alignment horizontal="center"/>
    </xf>
    <xf numFmtId="0" fontId="17" fillId="2" borderId="21" xfId="1" applyFont="1" applyFill="1" applyBorder="1" applyAlignment="1">
      <alignment horizontal="center"/>
    </xf>
    <xf numFmtId="0" fontId="17" fillId="2" borderId="15" xfId="1" applyFont="1" applyFill="1" applyBorder="1" applyAlignment="1">
      <alignment horizontal="center"/>
    </xf>
    <xf numFmtId="0" fontId="17" fillId="2" borderId="16" xfId="1" applyFont="1" applyFill="1" applyBorder="1" applyAlignment="1">
      <alignment horizontal="center"/>
    </xf>
    <xf numFmtId="0" fontId="13" fillId="0" borderId="1" xfId="1" applyFont="1" applyBorder="1" applyAlignment="1">
      <alignment horizontal="center" vertical="center" wrapText="1" shrinkToFit="1"/>
    </xf>
    <xf numFmtId="164" fontId="3" fillId="0" borderId="29" xfId="1" applyNumberFormat="1" applyFont="1" applyBorder="1" applyAlignment="1">
      <alignment horizontal="right" vertical="center" wrapText="1"/>
    </xf>
    <xf numFmtId="4" fontId="8" fillId="0" borderId="30" xfId="1" applyNumberFormat="1" applyFont="1" applyBorder="1"/>
    <xf numFmtId="4" fontId="10" fillId="0" borderId="30" xfId="1" applyNumberFormat="1" applyFont="1" applyBorder="1"/>
    <xf numFmtId="4" fontId="8" fillId="0" borderId="27" xfId="1" applyNumberFormat="1" applyFont="1" applyBorder="1" applyAlignment="1">
      <alignment horizontal="right" vertical="center"/>
    </xf>
    <xf numFmtId="164" fontId="5" fillId="2" borderId="29" xfId="1" applyNumberFormat="1" applyFont="1" applyFill="1" applyBorder="1" applyAlignment="1">
      <alignment horizontal="right" vertical="center"/>
    </xf>
    <xf numFmtId="4" fontId="8" fillId="0" borderId="29" xfId="1" applyNumberFormat="1" applyFont="1" applyBorder="1"/>
    <xf numFmtId="4" fontId="8" fillId="0" borderId="29" xfId="1" applyNumberFormat="1" applyFont="1" applyBorder="1" applyAlignment="1">
      <alignment horizontal="right" vertical="center" wrapText="1"/>
    </xf>
    <xf numFmtId="4" fontId="10" fillId="0" borderId="30" xfId="1" applyNumberFormat="1" applyFont="1" applyBorder="1" applyAlignment="1">
      <alignment horizontal="right" vertical="center" wrapText="1"/>
    </xf>
    <xf numFmtId="164" fontId="3" fillId="7" borderId="4" xfId="1" applyNumberFormat="1" applyFont="1" applyFill="1" applyBorder="1" applyAlignment="1">
      <alignment horizontal="right" vertical="center"/>
    </xf>
    <xf numFmtId="4" fontId="20" fillId="0" borderId="2" xfId="1" applyNumberFormat="1" applyFont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4" fontId="6" fillId="0" borderId="2" xfId="1" applyNumberFormat="1" applyFont="1" applyBorder="1" applyAlignment="1">
      <alignment horizontal="right" vertical="center" wrapText="1"/>
    </xf>
    <xf numFmtId="164" fontId="8" fillId="6" borderId="14" xfId="1" applyNumberFormat="1" applyFont="1" applyFill="1" applyBorder="1" applyAlignment="1">
      <alignment horizontal="right" vertical="center"/>
    </xf>
    <xf numFmtId="4" fontId="10" fillId="5" borderId="5" xfId="0" applyNumberFormat="1" applyFont="1" applyFill="1" applyBorder="1"/>
    <xf numFmtId="4" fontId="10" fillId="5" borderId="1" xfId="0" applyNumberFormat="1" applyFont="1" applyFill="1" applyBorder="1"/>
    <xf numFmtId="0" fontId="16" fillId="5" borderId="5" xfId="0" applyFont="1" applyFill="1" applyBorder="1" applyAlignment="1">
      <alignment horizontal="left" vertical="top"/>
    </xf>
    <xf numFmtId="0" fontId="16" fillId="5" borderId="5" xfId="0" applyFont="1" applyFill="1" applyBorder="1" applyAlignment="1">
      <alignment horizontal="justify" vertical="center"/>
    </xf>
    <xf numFmtId="0" fontId="16" fillId="5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justify" vertical="center"/>
    </xf>
    <xf numFmtId="4" fontId="8" fillId="0" borderId="4" xfId="0" applyNumberFormat="1" applyFont="1" applyBorder="1"/>
    <xf numFmtId="4" fontId="10" fillId="0" borderId="1" xfId="1" applyNumberFormat="1" applyFont="1" applyBorder="1" applyAlignment="1">
      <alignment horizontal="right" vertical="center" wrapText="1"/>
    </xf>
    <xf numFmtId="4" fontId="10" fillId="0" borderId="29" xfId="1" applyNumberFormat="1" applyFont="1" applyBorder="1" applyAlignment="1">
      <alignment horizontal="right" vertical="center" wrapText="1"/>
    </xf>
    <xf numFmtId="4" fontId="10" fillId="0" borderId="31" xfId="1" applyNumberFormat="1" applyFont="1" applyBorder="1" applyAlignment="1">
      <alignment horizontal="right" vertical="center" wrapText="1"/>
    </xf>
    <xf numFmtId="4" fontId="20" fillId="0" borderId="32" xfId="1" applyNumberFormat="1" applyFont="1" applyBorder="1" applyAlignment="1">
      <alignment horizontal="right" vertical="center" wrapText="1"/>
    </xf>
    <xf numFmtId="164" fontId="3" fillId="9" borderId="2" xfId="1" applyNumberFormat="1" applyFont="1" applyFill="1" applyBorder="1" applyAlignment="1">
      <alignment horizontal="right" vertical="center" wrapText="1"/>
    </xf>
    <xf numFmtId="164" fontId="3" fillId="9" borderId="1" xfId="1" applyNumberFormat="1" applyFont="1" applyFill="1" applyBorder="1" applyAlignment="1">
      <alignment horizontal="right" vertical="center" wrapText="1"/>
    </xf>
    <xf numFmtId="4" fontId="10" fillId="5" borderId="2" xfId="1" applyNumberFormat="1" applyFont="1" applyFill="1" applyBorder="1" applyAlignment="1">
      <alignment horizontal="right" vertical="center" wrapText="1"/>
    </xf>
    <xf numFmtId="4" fontId="5" fillId="5" borderId="2" xfId="1" applyNumberFormat="1" applyFont="1" applyFill="1" applyBorder="1" applyProtection="1">
      <protection hidden="1"/>
    </xf>
  </cellXfs>
  <cellStyles count="4">
    <cellStyle name="Normalno" xfId="0" builtinId="0"/>
    <cellStyle name="Obično 2" xfId="1" xr:uid="{00000000-0005-0000-0000-000001000000}"/>
    <cellStyle name="Obično 5" xfId="2" xr:uid="{00000000-0005-0000-0000-000002000000}"/>
    <cellStyle name="Obično 6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6"/>
  <sheetViews>
    <sheetView tabSelected="1" topLeftCell="A100" workbookViewId="0">
      <selection activeCell="B144" sqref="B144"/>
    </sheetView>
  </sheetViews>
  <sheetFormatPr defaultRowHeight="15" x14ac:dyDescent="0.25"/>
  <cols>
    <col min="1" max="1" width="6.140625" customWidth="1"/>
    <col min="2" max="2" width="36.42578125" customWidth="1"/>
    <col min="3" max="3" width="12" customWidth="1"/>
    <col min="4" max="4" width="11.85546875" customWidth="1"/>
    <col min="5" max="5" width="12" customWidth="1"/>
    <col min="6" max="7" width="11.7109375" customWidth="1"/>
    <col min="8" max="8" width="8.7109375" customWidth="1"/>
  </cols>
  <sheetData>
    <row r="1" spans="1:8" ht="45.75" customHeight="1" x14ac:dyDescent="0.25">
      <c r="A1" s="219" t="s">
        <v>91</v>
      </c>
      <c r="B1" s="219"/>
      <c r="C1" s="219"/>
      <c r="D1" s="219"/>
      <c r="E1" s="219"/>
      <c r="F1" s="219"/>
      <c r="G1" s="219"/>
      <c r="H1" s="219"/>
    </row>
    <row r="2" spans="1:8" ht="45.75" customHeight="1" x14ac:dyDescent="0.25">
      <c r="A2" s="213"/>
      <c r="B2" s="213"/>
      <c r="C2" s="213"/>
      <c r="D2" s="213"/>
      <c r="E2" s="213"/>
      <c r="F2" s="213"/>
      <c r="G2" s="215"/>
      <c r="H2" s="213"/>
    </row>
    <row r="4" spans="1:8" ht="15.75" x14ac:dyDescent="0.25">
      <c r="A4" s="237" t="s">
        <v>80</v>
      </c>
      <c r="B4" s="237"/>
      <c r="C4" s="237"/>
      <c r="D4" s="237"/>
      <c r="E4" s="237"/>
      <c r="F4" s="237"/>
      <c r="G4" s="237"/>
      <c r="H4" s="237"/>
    </row>
    <row r="5" spans="1:8" ht="15.75" x14ac:dyDescent="0.25">
      <c r="A5" s="237" t="s">
        <v>92</v>
      </c>
      <c r="B5" s="237"/>
      <c r="C5" s="237"/>
      <c r="D5" s="237"/>
      <c r="E5" s="237"/>
      <c r="F5" s="237"/>
      <c r="G5" s="237"/>
      <c r="H5" s="237"/>
    </row>
    <row r="6" spans="1:8" ht="15.75" x14ac:dyDescent="0.25">
      <c r="A6" s="214"/>
      <c r="B6" s="214"/>
      <c r="C6" s="214"/>
      <c r="D6" s="214"/>
      <c r="E6" s="214"/>
      <c r="F6" s="214"/>
      <c r="G6" s="216"/>
      <c r="H6" s="214"/>
    </row>
    <row r="8" spans="1:8" ht="15.75" x14ac:dyDescent="0.25">
      <c r="A8" s="207" t="s">
        <v>81</v>
      </c>
    </row>
    <row r="9" spans="1:8" x14ac:dyDescent="0.25">
      <c r="A9" s="218" t="s">
        <v>82</v>
      </c>
      <c r="B9" s="218"/>
      <c r="C9" s="218"/>
      <c r="D9" s="218"/>
      <c r="E9" s="218"/>
      <c r="F9" s="218"/>
      <c r="G9" s="218"/>
      <c r="H9" s="218"/>
    </row>
    <row r="10" spans="1:8" x14ac:dyDescent="0.25">
      <c r="A10" s="208"/>
      <c r="B10" s="208"/>
      <c r="C10" s="208"/>
      <c r="D10" s="208"/>
      <c r="E10" s="208"/>
      <c r="F10" s="208"/>
      <c r="G10" s="217"/>
      <c r="H10" s="208"/>
    </row>
    <row r="11" spans="1:8" x14ac:dyDescent="0.25">
      <c r="A11" s="206" t="s">
        <v>93</v>
      </c>
      <c r="B11" s="206"/>
      <c r="C11" s="206"/>
      <c r="D11" s="206"/>
      <c r="E11" s="206"/>
      <c r="F11" s="206"/>
      <c r="G11" s="206"/>
      <c r="H11" s="206"/>
    </row>
    <row r="12" spans="1:8" x14ac:dyDescent="0.25">
      <c r="A12" s="206"/>
      <c r="B12" s="206"/>
      <c r="C12" s="206"/>
      <c r="D12" s="206"/>
      <c r="E12" s="206"/>
      <c r="F12" s="206"/>
      <c r="G12" s="206"/>
      <c r="H12" s="206"/>
    </row>
    <row r="13" spans="1:8" x14ac:dyDescent="0.25">
      <c r="A13" s="209" t="s">
        <v>83</v>
      </c>
      <c r="B13" s="206"/>
      <c r="C13" s="206"/>
      <c r="D13" s="206"/>
      <c r="E13" s="206"/>
      <c r="F13" s="206"/>
      <c r="G13" s="206"/>
      <c r="H13" s="206"/>
    </row>
    <row r="14" spans="1:8" x14ac:dyDescent="0.25">
      <c r="A14" s="209"/>
      <c r="B14" s="206"/>
      <c r="C14" s="206"/>
      <c r="D14" s="206"/>
      <c r="E14" s="206"/>
      <c r="F14" s="206"/>
      <c r="G14" s="206"/>
      <c r="H14" s="206"/>
    </row>
    <row r="15" spans="1:8" x14ac:dyDescent="0.25">
      <c r="A15" s="234" t="s">
        <v>94</v>
      </c>
      <c r="B15" s="234"/>
      <c r="C15" s="234"/>
      <c r="D15" s="234"/>
      <c r="E15" s="234"/>
      <c r="F15" s="234"/>
      <c r="G15" s="234"/>
      <c r="H15" s="234"/>
    </row>
    <row r="16" spans="1:8" x14ac:dyDescent="0.25">
      <c r="A16" s="233" t="s">
        <v>7</v>
      </c>
      <c r="B16" s="233"/>
      <c r="C16" s="233"/>
      <c r="D16" s="233"/>
      <c r="E16" s="233"/>
      <c r="F16" s="224">
        <v>7142950</v>
      </c>
      <c r="G16" s="224"/>
      <c r="H16" s="224"/>
    </row>
    <row r="17" spans="1:8" x14ac:dyDescent="0.25">
      <c r="A17" s="230" t="s">
        <v>29</v>
      </c>
      <c r="B17" s="231"/>
      <c r="C17" s="231"/>
      <c r="D17" s="231"/>
      <c r="E17" s="232"/>
      <c r="F17" s="224">
        <v>141100</v>
      </c>
      <c r="G17" s="224"/>
      <c r="H17" s="224"/>
    </row>
    <row r="18" spans="1:8" x14ac:dyDescent="0.25">
      <c r="A18" s="229" t="s">
        <v>84</v>
      </c>
      <c r="B18" s="229"/>
      <c r="C18" s="229"/>
      <c r="D18" s="229"/>
      <c r="E18" s="229"/>
      <c r="F18" s="220">
        <f>SUM(F16:H17)</f>
        <v>7284050</v>
      </c>
      <c r="G18" s="220"/>
      <c r="H18" s="220"/>
    </row>
    <row r="19" spans="1:8" x14ac:dyDescent="0.25">
      <c r="A19" s="230" t="s">
        <v>39</v>
      </c>
      <c r="B19" s="231"/>
      <c r="C19" s="231"/>
      <c r="D19" s="231"/>
      <c r="E19" s="232"/>
      <c r="F19" s="224">
        <v>2350050</v>
      </c>
      <c r="G19" s="224"/>
      <c r="H19" s="224"/>
    </row>
    <row r="20" spans="1:8" x14ac:dyDescent="0.25">
      <c r="A20" s="230" t="s">
        <v>63</v>
      </c>
      <c r="B20" s="231"/>
      <c r="C20" s="231"/>
      <c r="D20" s="231"/>
      <c r="E20" s="232"/>
      <c r="F20" s="224">
        <v>4634000</v>
      </c>
      <c r="G20" s="224"/>
      <c r="H20" s="224"/>
    </row>
    <row r="21" spans="1:8" x14ac:dyDescent="0.25">
      <c r="A21" s="229" t="s">
        <v>85</v>
      </c>
      <c r="B21" s="229"/>
      <c r="C21" s="229"/>
      <c r="D21" s="229"/>
      <c r="E21" s="229"/>
      <c r="F21" s="220">
        <f>SUM(F19:H20)</f>
        <v>6984050</v>
      </c>
      <c r="G21" s="220"/>
      <c r="H21" s="220"/>
    </row>
    <row r="22" spans="1:8" x14ac:dyDescent="0.25">
      <c r="A22" s="229" t="s">
        <v>86</v>
      </c>
      <c r="B22" s="229"/>
      <c r="C22" s="229"/>
      <c r="D22" s="229"/>
      <c r="E22" s="229"/>
      <c r="F22" s="220">
        <f>SUM(F18-F21)</f>
        <v>300000</v>
      </c>
      <c r="G22" s="220"/>
      <c r="H22" s="220"/>
    </row>
    <row r="23" spans="1:8" x14ac:dyDescent="0.25">
      <c r="A23" s="211"/>
      <c r="B23" s="211"/>
      <c r="C23" s="211"/>
      <c r="D23" s="211"/>
      <c r="E23" s="211"/>
      <c r="F23" s="212"/>
      <c r="G23" s="212"/>
      <c r="H23" s="212"/>
    </row>
    <row r="24" spans="1:8" x14ac:dyDescent="0.25">
      <c r="A24" s="209"/>
      <c r="B24" s="206"/>
      <c r="C24" s="206"/>
      <c r="D24" s="206"/>
      <c r="E24" s="206"/>
      <c r="F24" s="206"/>
      <c r="G24" s="206"/>
      <c r="H24" s="206"/>
    </row>
    <row r="25" spans="1:8" x14ac:dyDescent="0.25">
      <c r="A25" s="209" t="s">
        <v>73</v>
      </c>
      <c r="B25" s="206"/>
      <c r="C25" s="206"/>
      <c r="D25" s="206"/>
      <c r="E25" s="206"/>
      <c r="F25" s="206"/>
      <c r="G25" s="206"/>
      <c r="H25" s="206"/>
    </row>
    <row r="26" spans="1:8" x14ac:dyDescent="0.25">
      <c r="A26" s="209"/>
      <c r="B26" s="206"/>
      <c r="C26" s="206"/>
      <c r="D26" s="206"/>
      <c r="E26" s="206"/>
      <c r="F26" s="206"/>
      <c r="G26" s="206"/>
      <c r="H26" s="206"/>
    </row>
    <row r="27" spans="1:8" x14ac:dyDescent="0.25">
      <c r="A27" s="234" t="s">
        <v>94</v>
      </c>
      <c r="B27" s="234"/>
      <c r="C27" s="234"/>
      <c r="D27" s="234"/>
      <c r="E27" s="234"/>
      <c r="F27" s="234"/>
      <c r="G27" s="234"/>
      <c r="H27" s="234"/>
    </row>
    <row r="28" spans="1:8" x14ac:dyDescent="0.25">
      <c r="A28" s="223" t="s">
        <v>87</v>
      </c>
      <c r="B28" s="223"/>
      <c r="C28" s="223"/>
      <c r="D28" s="223"/>
      <c r="E28" s="223"/>
      <c r="F28" s="224">
        <v>0</v>
      </c>
      <c r="G28" s="224"/>
      <c r="H28" s="224"/>
    </row>
    <row r="29" spans="1:8" x14ac:dyDescent="0.25">
      <c r="A29" s="223" t="s">
        <v>88</v>
      </c>
      <c r="B29" s="223"/>
      <c r="C29" s="223"/>
      <c r="D29" s="223"/>
      <c r="E29" s="223"/>
      <c r="F29" s="224">
        <v>0</v>
      </c>
      <c r="G29" s="224"/>
      <c r="H29" s="224"/>
    </row>
    <row r="30" spans="1:8" x14ac:dyDescent="0.25">
      <c r="A30" s="221" t="s">
        <v>75</v>
      </c>
      <c r="B30" s="221"/>
      <c r="C30" s="221"/>
      <c r="D30" s="221"/>
      <c r="E30" s="221"/>
      <c r="F30" s="220">
        <f>SUM(F28:H29)</f>
        <v>0</v>
      </c>
      <c r="G30" s="220"/>
      <c r="H30" s="220"/>
    </row>
    <row r="31" spans="1:8" x14ac:dyDescent="0.25">
      <c r="A31" s="210"/>
      <c r="B31" s="210"/>
      <c r="C31" s="210"/>
      <c r="D31" s="210"/>
      <c r="E31" s="210"/>
      <c r="F31" s="225"/>
      <c r="G31" s="225"/>
      <c r="H31" s="225"/>
    </row>
    <row r="32" spans="1:8" x14ac:dyDescent="0.25">
      <c r="A32" s="222" t="s">
        <v>89</v>
      </c>
      <c r="B32" s="222"/>
      <c r="C32" s="222"/>
      <c r="D32" s="222"/>
      <c r="E32" s="222"/>
      <c r="F32" s="220">
        <f>F22+F30</f>
        <v>300000</v>
      </c>
      <c r="G32" s="220"/>
      <c r="H32" s="220"/>
    </row>
    <row r="33" spans="1:8" x14ac:dyDescent="0.25">
      <c r="A33" s="209"/>
      <c r="B33" s="206"/>
      <c r="C33" s="206"/>
      <c r="D33" s="206"/>
      <c r="E33" s="206"/>
      <c r="F33" s="206"/>
      <c r="G33" s="206"/>
      <c r="H33" s="206"/>
    </row>
    <row r="34" spans="1:8" x14ac:dyDescent="0.25">
      <c r="A34" s="218" t="s">
        <v>90</v>
      </c>
      <c r="B34" s="218"/>
      <c r="C34" s="218"/>
      <c r="D34" s="218"/>
      <c r="E34" s="218"/>
      <c r="F34" s="218"/>
      <c r="G34" s="218"/>
      <c r="H34" s="218"/>
    </row>
    <row r="35" spans="1:8" x14ac:dyDescent="0.25">
      <c r="A35" s="208"/>
      <c r="B35" s="208"/>
      <c r="C35" s="208"/>
      <c r="D35" s="208"/>
      <c r="E35" s="208"/>
      <c r="F35" s="208"/>
      <c r="G35" s="217"/>
      <c r="H35" s="208"/>
    </row>
    <row r="36" spans="1:8" ht="36" customHeight="1" x14ac:dyDescent="0.25">
      <c r="A36" s="219" t="s">
        <v>95</v>
      </c>
      <c r="B36" s="219"/>
      <c r="C36" s="219"/>
      <c r="D36" s="219"/>
      <c r="E36" s="219"/>
      <c r="F36" s="219"/>
      <c r="G36" s="219"/>
      <c r="H36" s="219"/>
    </row>
    <row r="37" spans="1:8" x14ac:dyDescent="0.25">
      <c r="A37" s="206"/>
      <c r="B37" s="206"/>
      <c r="C37" s="206"/>
      <c r="D37" s="206"/>
      <c r="E37" s="206"/>
      <c r="F37" s="206"/>
      <c r="G37" s="206"/>
      <c r="H37" s="206"/>
    </row>
    <row r="38" spans="1:8" ht="30" customHeight="1" x14ac:dyDescent="0.3">
      <c r="A38" s="22" t="s">
        <v>0</v>
      </c>
      <c r="B38" s="23"/>
      <c r="C38" s="252" t="s">
        <v>96</v>
      </c>
      <c r="D38" s="253"/>
      <c r="E38" s="253"/>
      <c r="F38" s="253"/>
      <c r="G38" s="253"/>
      <c r="H38" s="254"/>
    </row>
    <row r="39" spans="1:8" x14ac:dyDescent="0.25">
      <c r="A39" s="2"/>
      <c r="B39" s="7"/>
      <c r="C39" s="5"/>
      <c r="D39" s="2"/>
      <c r="E39" s="2"/>
      <c r="F39" s="2"/>
      <c r="G39" s="2"/>
      <c r="H39" s="2"/>
    </row>
    <row r="40" spans="1:8" ht="22.5" x14ac:dyDescent="0.3">
      <c r="A40" s="255" t="s">
        <v>1</v>
      </c>
      <c r="B40" s="256"/>
      <c r="C40" s="256"/>
      <c r="D40" s="257"/>
      <c r="E40" s="141"/>
      <c r="F40" s="141"/>
      <c r="G40" s="141"/>
      <c r="H40" s="141"/>
    </row>
    <row r="41" spans="1:8" x14ac:dyDescent="0.25">
      <c r="A41" s="2"/>
      <c r="B41" s="7"/>
      <c r="C41" s="5"/>
      <c r="D41" s="2"/>
      <c r="E41" s="2"/>
      <c r="F41" s="2"/>
      <c r="G41" s="2"/>
      <c r="H41" s="2"/>
    </row>
    <row r="42" spans="1:8" ht="15.75" x14ac:dyDescent="0.25">
      <c r="A42" s="258" t="s">
        <v>2</v>
      </c>
      <c r="B42" s="259"/>
      <c r="C42" s="259"/>
      <c r="D42" s="260"/>
      <c r="E42" s="71"/>
      <c r="F42" s="71"/>
      <c r="G42" s="71"/>
      <c r="H42" s="71"/>
    </row>
    <row r="43" spans="1:8" ht="15.75" x14ac:dyDescent="0.25">
      <c r="A43" s="226" t="s">
        <v>3</v>
      </c>
      <c r="B43" s="227"/>
      <c r="C43" s="227"/>
      <c r="D43" s="228"/>
      <c r="E43" s="72"/>
      <c r="F43" s="72"/>
      <c r="G43" s="72"/>
      <c r="H43" s="72"/>
    </row>
    <row r="44" spans="1:8" x14ac:dyDescent="0.25">
      <c r="A44" s="2"/>
      <c r="B44" s="7"/>
      <c r="C44" s="5"/>
      <c r="D44" s="2"/>
      <c r="E44" s="2"/>
      <c r="F44" s="2"/>
      <c r="G44" s="2"/>
      <c r="H44" s="2"/>
    </row>
    <row r="45" spans="1:8" ht="34.5" x14ac:dyDescent="0.25">
      <c r="A45" s="21" t="s">
        <v>4</v>
      </c>
      <c r="B45" s="20" t="s">
        <v>5</v>
      </c>
      <c r="C45" s="261" t="s">
        <v>98</v>
      </c>
      <c r="D45" s="261" t="s">
        <v>99</v>
      </c>
      <c r="E45" s="10" t="s">
        <v>100</v>
      </c>
      <c r="F45" s="10" t="s">
        <v>6</v>
      </c>
      <c r="G45" s="10" t="s">
        <v>101</v>
      </c>
      <c r="H45" s="10" t="s">
        <v>97</v>
      </c>
    </row>
    <row r="46" spans="1:8" ht="15.75" thickBot="1" x14ac:dyDescent="0.3">
      <c r="A46" s="25">
        <v>6</v>
      </c>
      <c r="B46" s="26" t="s">
        <v>7</v>
      </c>
      <c r="C46" s="27">
        <f>SUM(C47+C52+C57+C60+C64+C66)</f>
        <v>3823412</v>
      </c>
      <c r="D46" s="27">
        <f t="shared" ref="D46:E46" si="0">SUM(D47+D52+D57+D60+D64+D66)</f>
        <v>4008761</v>
      </c>
      <c r="E46" s="27">
        <f t="shared" si="0"/>
        <v>7142950</v>
      </c>
      <c r="F46" s="27">
        <f t="shared" ref="F46:G46" si="1">SUM(F47+F52+F57+F60+F64+F66)</f>
        <v>7932000</v>
      </c>
      <c r="G46" s="27">
        <f t="shared" si="1"/>
        <v>8042000</v>
      </c>
      <c r="H46" s="205">
        <f>E46/D46*100</f>
        <v>178.18348362499037</v>
      </c>
    </row>
    <row r="47" spans="1:8" ht="15.75" thickBot="1" x14ac:dyDescent="0.3">
      <c r="A47" s="28">
        <v>61</v>
      </c>
      <c r="B47" s="82" t="s">
        <v>8</v>
      </c>
      <c r="C47" s="29">
        <f>SUM(C48:C51)</f>
        <v>562308</v>
      </c>
      <c r="D47" s="29">
        <f t="shared" ref="D47:E47" si="2">SUM(D48:D51)</f>
        <v>580000</v>
      </c>
      <c r="E47" s="29">
        <f t="shared" si="2"/>
        <v>2850000</v>
      </c>
      <c r="F47" s="282">
        <v>3100000</v>
      </c>
      <c r="G47" s="282">
        <v>3110000</v>
      </c>
      <c r="H47" s="205">
        <f t="shared" ref="H47:H67" si="3">E47/D47*100</f>
        <v>491.37931034482756</v>
      </c>
    </row>
    <row r="48" spans="1:8" x14ac:dyDescent="0.25">
      <c r="A48" s="278">
        <v>611</v>
      </c>
      <c r="B48" s="279" t="s">
        <v>9</v>
      </c>
      <c r="C48" s="276">
        <v>469226</v>
      </c>
      <c r="D48" s="276">
        <v>200000</v>
      </c>
      <c r="E48" s="276">
        <v>2800000</v>
      </c>
      <c r="F48" s="79"/>
      <c r="G48" s="79"/>
      <c r="H48" s="205">
        <f t="shared" si="3"/>
        <v>1400</v>
      </c>
    </row>
    <row r="49" spans="1:8" x14ac:dyDescent="0.25">
      <c r="A49" s="280">
        <v>613</v>
      </c>
      <c r="B49" s="281" t="s">
        <v>10</v>
      </c>
      <c r="C49" s="277">
        <v>51859</v>
      </c>
      <c r="D49" s="277">
        <v>30000</v>
      </c>
      <c r="E49" s="277">
        <v>25000</v>
      </c>
      <c r="F49" s="79"/>
      <c r="G49" s="79"/>
      <c r="H49" s="205">
        <f t="shared" si="3"/>
        <v>83.333333333333343</v>
      </c>
    </row>
    <row r="50" spans="1:8" x14ac:dyDescent="0.25">
      <c r="A50" s="280">
        <v>614</v>
      </c>
      <c r="B50" s="281" t="s">
        <v>11</v>
      </c>
      <c r="C50" s="277">
        <v>41223</v>
      </c>
      <c r="D50" s="277">
        <v>30000</v>
      </c>
      <c r="E50" s="277">
        <v>25000</v>
      </c>
      <c r="F50" s="80"/>
      <c r="G50" s="80"/>
      <c r="H50" s="205">
        <f t="shared" si="3"/>
        <v>83.333333333333343</v>
      </c>
    </row>
    <row r="51" spans="1:8" ht="15.75" thickBot="1" x14ac:dyDescent="0.3">
      <c r="A51" s="278">
        <v>616</v>
      </c>
      <c r="B51" s="279" t="s">
        <v>102</v>
      </c>
      <c r="C51" s="276">
        <v>0</v>
      </c>
      <c r="D51" s="276">
        <v>320000</v>
      </c>
      <c r="E51" s="276">
        <v>0</v>
      </c>
      <c r="F51" s="81"/>
      <c r="G51" s="81"/>
      <c r="H51" s="205">
        <f t="shared" si="3"/>
        <v>0</v>
      </c>
    </row>
    <row r="52" spans="1:8" ht="24.75" thickBot="1" x14ac:dyDescent="0.3">
      <c r="A52" s="31">
        <v>63</v>
      </c>
      <c r="B52" s="153" t="s">
        <v>12</v>
      </c>
      <c r="C52" s="32">
        <f>SUM(C53:C56)</f>
        <v>2047040</v>
      </c>
      <c r="D52" s="32">
        <f t="shared" ref="D52:E52" si="4">SUM(D53:D56)</f>
        <v>2318150</v>
      </c>
      <c r="E52" s="32">
        <f t="shared" si="4"/>
        <v>3166450</v>
      </c>
      <c r="F52" s="32">
        <v>3700000</v>
      </c>
      <c r="G52" s="262">
        <v>3800000</v>
      </c>
      <c r="H52" s="205">
        <f t="shared" si="3"/>
        <v>136.59383560166512</v>
      </c>
    </row>
    <row r="53" spans="1:8" x14ac:dyDescent="0.25">
      <c r="A53" s="159">
        <v>633</v>
      </c>
      <c r="B53" s="160" t="s">
        <v>13</v>
      </c>
      <c r="C53" s="161">
        <v>1759934</v>
      </c>
      <c r="D53" s="162">
        <v>2074400</v>
      </c>
      <c r="E53" s="162">
        <v>800000</v>
      </c>
      <c r="F53" s="162" t="s">
        <v>14</v>
      </c>
      <c r="G53" s="162"/>
      <c r="H53" s="205">
        <f t="shared" si="3"/>
        <v>38.565368299267256</v>
      </c>
    </row>
    <row r="54" spans="1:8" x14ac:dyDescent="0.25">
      <c r="A54" s="154">
        <v>634</v>
      </c>
      <c r="B54" s="168" t="s">
        <v>15</v>
      </c>
      <c r="C54" s="157">
        <v>286106</v>
      </c>
      <c r="D54" s="157">
        <v>208050</v>
      </c>
      <c r="E54" s="158">
        <v>266450</v>
      </c>
      <c r="F54" s="158"/>
      <c r="G54" s="158"/>
      <c r="H54" s="205">
        <f t="shared" si="3"/>
        <v>128.07017543859649</v>
      </c>
    </row>
    <row r="55" spans="1:8" ht="24" x14ac:dyDescent="0.25">
      <c r="A55" s="154">
        <v>636</v>
      </c>
      <c r="B55" s="168" t="s">
        <v>16</v>
      </c>
      <c r="C55" s="157">
        <v>1000</v>
      </c>
      <c r="D55" s="157">
        <v>0</v>
      </c>
      <c r="E55" s="158">
        <v>100000</v>
      </c>
      <c r="F55" s="158"/>
      <c r="G55" s="158"/>
      <c r="H55" s="205" t="e">
        <f t="shared" si="3"/>
        <v>#DIV/0!</v>
      </c>
    </row>
    <row r="56" spans="1:8" ht="24" x14ac:dyDescent="0.25">
      <c r="A56" s="154">
        <v>638</v>
      </c>
      <c r="B56" s="168" t="s">
        <v>17</v>
      </c>
      <c r="C56" s="157">
        <v>0</v>
      </c>
      <c r="D56" s="157">
        <v>35700</v>
      </c>
      <c r="E56" s="158">
        <v>2000000</v>
      </c>
      <c r="F56" s="158"/>
      <c r="G56" s="158"/>
      <c r="H56" s="205">
        <f t="shared" si="3"/>
        <v>5602.2408963585431</v>
      </c>
    </row>
    <row r="57" spans="1:8" ht="15.75" thickBot="1" x14ac:dyDescent="0.3">
      <c r="A57" s="67">
        <v>64</v>
      </c>
      <c r="B57" s="200" t="s">
        <v>18</v>
      </c>
      <c r="C57" s="201">
        <f>SUM(C58:C59)</f>
        <v>467474</v>
      </c>
      <c r="D57" s="201">
        <f t="shared" ref="D57:E57" si="5">SUM(D58:D59)</f>
        <v>455611</v>
      </c>
      <c r="E57" s="201">
        <f t="shared" si="5"/>
        <v>457500</v>
      </c>
      <c r="F57" s="142">
        <v>460000</v>
      </c>
      <c r="G57" s="263">
        <v>460000</v>
      </c>
      <c r="H57" s="205">
        <f t="shared" si="3"/>
        <v>100.41460807574882</v>
      </c>
    </row>
    <row r="58" spans="1:8" x14ac:dyDescent="0.25">
      <c r="A58" s="84">
        <v>641</v>
      </c>
      <c r="B58" s="77" t="s">
        <v>19</v>
      </c>
      <c r="C58" s="83">
        <v>3546</v>
      </c>
      <c r="D58" s="83">
        <v>3701</v>
      </c>
      <c r="E58" s="78">
        <v>3500</v>
      </c>
      <c r="F58" s="78"/>
      <c r="G58" s="78"/>
      <c r="H58" s="205">
        <f t="shared" si="3"/>
        <v>94.569035395838966</v>
      </c>
    </row>
    <row r="59" spans="1:8" x14ac:dyDescent="0.25">
      <c r="A59" s="154">
        <v>642</v>
      </c>
      <c r="B59" s="155" t="s">
        <v>20</v>
      </c>
      <c r="C59" s="156">
        <v>463928</v>
      </c>
      <c r="D59" s="157">
        <v>451910</v>
      </c>
      <c r="E59" s="158">
        <v>454000</v>
      </c>
      <c r="F59" s="158"/>
      <c r="G59" s="158"/>
      <c r="H59" s="205">
        <f t="shared" si="3"/>
        <v>100.46248146754886</v>
      </c>
    </row>
    <row r="60" spans="1:8" ht="24.75" thickBot="1" x14ac:dyDescent="0.3">
      <c r="A60" s="67">
        <v>65</v>
      </c>
      <c r="B60" s="68" t="s">
        <v>21</v>
      </c>
      <c r="C60" s="69">
        <f>SUM(C61:C63)</f>
        <v>703203</v>
      </c>
      <c r="D60" s="69">
        <f t="shared" ref="D60:E60" si="6">SUM(D61:D63)</f>
        <v>615500</v>
      </c>
      <c r="E60" s="69">
        <f t="shared" si="6"/>
        <v>627000</v>
      </c>
      <c r="F60" s="70">
        <v>630000</v>
      </c>
      <c r="G60" s="264">
        <v>630000</v>
      </c>
      <c r="H60" s="205">
        <f t="shared" si="3"/>
        <v>101.86839967506091</v>
      </c>
    </row>
    <row r="61" spans="1:8" x14ac:dyDescent="0.25">
      <c r="A61" s="159">
        <v>651</v>
      </c>
      <c r="B61" s="164" t="s">
        <v>22</v>
      </c>
      <c r="C61" s="165">
        <v>149117</v>
      </c>
      <c r="D61" s="166">
        <v>152000</v>
      </c>
      <c r="E61" s="167">
        <v>152000</v>
      </c>
      <c r="F61" s="167"/>
      <c r="G61" s="167"/>
      <c r="H61" s="205">
        <f t="shared" si="3"/>
        <v>100</v>
      </c>
    </row>
    <row r="62" spans="1:8" x14ac:dyDescent="0.25">
      <c r="A62" s="154">
        <v>652</v>
      </c>
      <c r="B62" s="168" t="s">
        <v>23</v>
      </c>
      <c r="C62" s="169">
        <v>139223</v>
      </c>
      <c r="D62" s="170">
        <v>106000</v>
      </c>
      <c r="E62" s="158">
        <v>115000</v>
      </c>
      <c r="F62" s="158"/>
      <c r="G62" s="158"/>
      <c r="H62" s="205">
        <f t="shared" si="3"/>
        <v>108.49056603773586</v>
      </c>
    </row>
    <row r="63" spans="1:8" x14ac:dyDescent="0.25">
      <c r="A63" s="154">
        <v>653</v>
      </c>
      <c r="B63" s="168" t="s">
        <v>24</v>
      </c>
      <c r="C63" s="169">
        <v>414863</v>
      </c>
      <c r="D63" s="169">
        <v>357500</v>
      </c>
      <c r="E63" s="171">
        <v>360000</v>
      </c>
      <c r="F63" s="171"/>
      <c r="G63" s="171"/>
      <c r="H63" s="205">
        <f t="shared" si="3"/>
        <v>100.69930069930071</v>
      </c>
    </row>
    <row r="64" spans="1:8" ht="24" x14ac:dyDescent="0.25">
      <c r="A64" s="163">
        <v>66</v>
      </c>
      <c r="B64" s="34" t="s">
        <v>25</v>
      </c>
      <c r="C64" s="35">
        <f>SUM(C65)</f>
        <v>43087</v>
      </c>
      <c r="D64" s="35">
        <f t="shared" ref="D64:E64" si="7">SUM(D65)</f>
        <v>39500</v>
      </c>
      <c r="E64" s="35">
        <f t="shared" si="7"/>
        <v>42000</v>
      </c>
      <c r="F64" s="36">
        <v>42000</v>
      </c>
      <c r="G64" s="283">
        <v>42000</v>
      </c>
      <c r="H64" s="205">
        <f t="shared" si="3"/>
        <v>106.32911392405062</v>
      </c>
    </row>
    <row r="65" spans="1:8" ht="24" x14ac:dyDescent="0.25">
      <c r="A65" s="85">
        <v>661</v>
      </c>
      <c r="B65" s="94" t="s">
        <v>25</v>
      </c>
      <c r="C65" s="95">
        <v>43087</v>
      </c>
      <c r="D65" s="95">
        <v>39500</v>
      </c>
      <c r="E65" s="96">
        <v>42000</v>
      </c>
      <c r="F65" s="96"/>
      <c r="G65" s="96"/>
      <c r="H65" s="205">
        <f t="shared" si="3"/>
        <v>106.32911392405062</v>
      </c>
    </row>
    <row r="66" spans="1:8" x14ac:dyDescent="0.25">
      <c r="A66" s="163">
        <v>68</v>
      </c>
      <c r="B66" s="34" t="s">
        <v>26</v>
      </c>
      <c r="C66" s="35">
        <f>SUM(C67)</f>
        <v>300</v>
      </c>
      <c r="D66" s="35">
        <f t="shared" ref="D66:E66" si="8">SUM(D67)</f>
        <v>0</v>
      </c>
      <c r="E66" s="35">
        <f t="shared" si="8"/>
        <v>0</v>
      </c>
      <c r="F66" s="36">
        <v>0</v>
      </c>
      <c r="G66" s="36">
        <v>0</v>
      </c>
      <c r="H66" s="205" t="e">
        <f t="shared" si="3"/>
        <v>#DIV/0!</v>
      </c>
    </row>
    <row r="67" spans="1:8" x14ac:dyDescent="0.25">
      <c r="A67" s="85">
        <v>683</v>
      </c>
      <c r="B67" s="94" t="s">
        <v>27</v>
      </c>
      <c r="C67" s="95">
        <v>300</v>
      </c>
      <c r="D67" s="95">
        <v>0</v>
      </c>
      <c r="E67" s="96">
        <v>0</v>
      </c>
      <c r="F67" s="96"/>
      <c r="G67" s="96"/>
      <c r="H67" s="205" t="e">
        <f t="shared" si="3"/>
        <v>#DIV/0!</v>
      </c>
    </row>
    <row r="68" spans="1:8" ht="15.75" x14ac:dyDescent="0.25">
      <c r="A68" s="226" t="s">
        <v>28</v>
      </c>
      <c r="B68" s="227"/>
      <c r="C68" s="227"/>
      <c r="D68" s="228"/>
      <c r="E68" s="73"/>
      <c r="F68" s="73"/>
      <c r="G68" s="73"/>
      <c r="H68" s="73"/>
    </row>
    <row r="69" spans="1:8" ht="37.5" thickBot="1" x14ac:dyDescent="0.3">
      <c r="A69" s="37" t="s">
        <v>4</v>
      </c>
      <c r="B69" s="38" t="s">
        <v>5</v>
      </c>
      <c r="C69" s="261" t="s">
        <v>98</v>
      </c>
      <c r="D69" s="261" t="s">
        <v>99</v>
      </c>
      <c r="E69" s="10" t="s">
        <v>100</v>
      </c>
      <c r="F69" s="10" t="s">
        <v>6</v>
      </c>
      <c r="G69" s="10" t="s">
        <v>101</v>
      </c>
      <c r="H69" s="10" t="s">
        <v>97</v>
      </c>
    </row>
    <row r="70" spans="1:8" ht="24.75" thickBot="1" x14ac:dyDescent="0.3">
      <c r="A70" s="39">
        <v>7</v>
      </c>
      <c r="B70" s="40" t="s">
        <v>29</v>
      </c>
      <c r="C70" s="41">
        <f>SUM(C71)</f>
        <v>137522</v>
      </c>
      <c r="D70" s="41">
        <f t="shared" ref="D70:G70" si="9">SUM(D71)</f>
        <v>141100</v>
      </c>
      <c r="E70" s="41">
        <f t="shared" si="9"/>
        <v>141100</v>
      </c>
      <c r="F70" s="41">
        <f t="shared" si="9"/>
        <v>141100</v>
      </c>
      <c r="G70" s="41">
        <f t="shared" si="9"/>
        <v>141100</v>
      </c>
      <c r="H70" s="42">
        <f>E70/D70*100</f>
        <v>100</v>
      </c>
    </row>
    <row r="71" spans="1:8" ht="15.75" thickBot="1" x14ac:dyDescent="0.3">
      <c r="A71" s="43">
        <v>71</v>
      </c>
      <c r="B71" s="44" t="s">
        <v>30</v>
      </c>
      <c r="C71" s="45">
        <f>SUM(C72)</f>
        <v>137522</v>
      </c>
      <c r="D71" s="45">
        <f t="shared" ref="D71:E71" si="10">SUM(D72)</f>
        <v>141100</v>
      </c>
      <c r="E71" s="45">
        <f t="shared" si="10"/>
        <v>141100</v>
      </c>
      <c r="F71" s="46">
        <v>141100</v>
      </c>
      <c r="G71" s="265">
        <v>141100</v>
      </c>
      <c r="H71" s="42">
        <f t="shared" ref="H71:H72" si="11">E71/D71*100</f>
        <v>100</v>
      </c>
    </row>
    <row r="72" spans="1:8" ht="24" x14ac:dyDescent="0.25">
      <c r="A72" s="76">
        <v>711</v>
      </c>
      <c r="B72" s="92" t="s">
        <v>31</v>
      </c>
      <c r="C72" s="97">
        <v>137522</v>
      </c>
      <c r="D72" s="97">
        <v>141100</v>
      </c>
      <c r="E72" s="97">
        <v>141100</v>
      </c>
      <c r="F72" s="98"/>
      <c r="G72" s="98"/>
      <c r="H72" s="42">
        <f t="shared" si="11"/>
        <v>100</v>
      </c>
    </row>
    <row r="73" spans="1:8" ht="16.5" thickBot="1" x14ac:dyDescent="0.3">
      <c r="A73" s="238" t="s">
        <v>32</v>
      </c>
      <c r="B73" s="239"/>
      <c r="C73" s="239"/>
      <c r="D73" s="240"/>
      <c r="E73" s="74"/>
      <c r="F73" s="74"/>
      <c r="G73" s="74"/>
      <c r="H73" s="75"/>
    </row>
    <row r="74" spans="1:8" ht="15.75" thickBot="1" x14ac:dyDescent="0.3">
      <c r="A74" s="130">
        <v>8</v>
      </c>
      <c r="B74" s="47" t="s">
        <v>33</v>
      </c>
      <c r="C74" s="48">
        <f>SUM(C75)</f>
        <v>0</v>
      </c>
      <c r="D74" s="48">
        <f t="shared" ref="D74:F75" si="12">SUM(D75)</f>
        <v>0</v>
      </c>
      <c r="E74" s="48">
        <f t="shared" si="12"/>
        <v>0</v>
      </c>
      <c r="F74" s="48">
        <f t="shared" si="12"/>
        <v>0</v>
      </c>
      <c r="G74" s="266"/>
      <c r="H74" s="49" t="e">
        <f>E74/D74*100</f>
        <v>#DIV/0!</v>
      </c>
    </row>
    <row r="75" spans="1:8" ht="15.75" thickBot="1" x14ac:dyDescent="0.3">
      <c r="A75" s="131">
        <v>84</v>
      </c>
      <c r="B75" s="50" t="s">
        <v>34</v>
      </c>
      <c r="C75" s="51">
        <f>SUM(C76)</f>
        <v>0</v>
      </c>
      <c r="D75" s="51">
        <f t="shared" si="12"/>
        <v>0</v>
      </c>
      <c r="E75" s="51">
        <f t="shared" si="12"/>
        <v>0</v>
      </c>
      <c r="F75" s="30">
        <v>0</v>
      </c>
      <c r="G75" s="267">
        <v>0</v>
      </c>
      <c r="H75" s="49" t="e">
        <f t="shared" ref="H75:H77" si="13">E75/D75*100</f>
        <v>#DIV/0!</v>
      </c>
    </row>
    <row r="76" spans="1:8" ht="16.5" thickBot="1" x14ac:dyDescent="0.3">
      <c r="A76" s="132">
        <v>844</v>
      </c>
      <c r="B76" s="99" t="s">
        <v>35</v>
      </c>
      <c r="C76" s="100">
        <v>0</v>
      </c>
      <c r="D76" s="100">
        <v>0</v>
      </c>
      <c r="E76" s="100">
        <v>0</v>
      </c>
      <c r="F76" s="100"/>
      <c r="G76" s="101"/>
      <c r="H76" s="49" t="e">
        <f t="shared" si="13"/>
        <v>#DIV/0!</v>
      </c>
    </row>
    <row r="77" spans="1:8" ht="16.5" thickBot="1" x14ac:dyDescent="0.3">
      <c r="A77" s="241" t="s">
        <v>36</v>
      </c>
      <c r="B77" s="242"/>
      <c r="C77" s="270">
        <f>SUM(C46+C70+C74)</f>
        <v>3960934</v>
      </c>
      <c r="D77" s="270">
        <f t="shared" ref="D77:G77" si="14">SUM(D46+D70+D74)</f>
        <v>4149861</v>
      </c>
      <c r="E77" s="270">
        <f t="shared" si="14"/>
        <v>7284050</v>
      </c>
      <c r="F77" s="270">
        <f t="shared" si="14"/>
        <v>8073100</v>
      </c>
      <c r="G77" s="270">
        <f t="shared" si="14"/>
        <v>8183100</v>
      </c>
      <c r="H77" s="49">
        <f t="shared" si="13"/>
        <v>175.5251561437841</v>
      </c>
    </row>
    <row r="78" spans="1:8" ht="15.75" x14ac:dyDescent="0.25">
      <c r="A78" s="103"/>
      <c r="B78" s="1"/>
      <c r="C78" s="104"/>
      <c r="D78" s="105"/>
      <c r="E78" s="106"/>
      <c r="F78" s="106"/>
      <c r="G78" s="106"/>
      <c r="H78" s="107"/>
    </row>
    <row r="79" spans="1:8" ht="15.75" x14ac:dyDescent="0.25">
      <c r="A79" s="243" t="s">
        <v>37</v>
      </c>
      <c r="B79" s="244"/>
      <c r="C79" s="244"/>
      <c r="D79" s="245"/>
      <c r="E79" s="102"/>
      <c r="F79" s="102"/>
      <c r="G79" s="102"/>
      <c r="H79" s="102"/>
    </row>
    <row r="80" spans="1:8" x14ac:dyDescent="0.25">
      <c r="A80" s="2"/>
      <c r="B80" s="7"/>
      <c r="C80" s="5"/>
      <c r="D80" s="2"/>
      <c r="E80" s="3"/>
      <c r="F80" s="3"/>
      <c r="G80" s="3"/>
      <c r="H80" s="3"/>
    </row>
    <row r="81" spans="1:8" ht="36" x14ac:dyDescent="0.25">
      <c r="A81" s="4" t="s">
        <v>4</v>
      </c>
      <c r="B81" s="8" t="s">
        <v>38</v>
      </c>
      <c r="C81" s="261" t="s">
        <v>98</v>
      </c>
      <c r="D81" s="261" t="s">
        <v>99</v>
      </c>
      <c r="E81" s="10" t="s">
        <v>100</v>
      </c>
      <c r="F81" s="10" t="s">
        <v>6</v>
      </c>
      <c r="G81" s="10" t="s">
        <v>101</v>
      </c>
      <c r="H81" s="10" t="s">
        <v>97</v>
      </c>
    </row>
    <row r="82" spans="1:8" ht="15.75" thickBot="1" x14ac:dyDescent="0.3">
      <c r="A82" s="52">
        <v>3</v>
      </c>
      <c r="B82" s="53" t="s">
        <v>39</v>
      </c>
      <c r="C82" s="272">
        <f>SUM(C83+C87+C92+C95+C97+C99+C101)</f>
        <v>1949537</v>
      </c>
      <c r="D82" s="272">
        <f>SUM(D83+D87+D92+D95+D97+D99+D101)</f>
        <v>2042036</v>
      </c>
      <c r="E82" s="272">
        <f>SUM(E83+E87+E92+E95+E97+E99+E101)</f>
        <v>2350050</v>
      </c>
      <c r="F82" s="272">
        <f>SUM(F83+F87+F92+F95+F97+F99+F101)</f>
        <v>2348200</v>
      </c>
      <c r="G82" s="272">
        <f>SUM(G83+G87+G92+G95+G97+G99+G101)</f>
        <v>2388300</v>
      </c>
      <c r="H82" s="273">
        <f>E82/D82*100</f>
        <v>115.08367139462771</v>
      </c>
    </row>
    <row r="83" spans="1:8" ht="15.75" thickBot="1" x14ac:dyDescent="0.3">
      <c r="A83" s="55">
        <v>31</v>
      </c>
      <c r="B83" s="56" t="s">
        <v>40</v>
      </c>
      <c r="C83" s="32">
        <f>SUM(C84:C86)</f>
        <v>876436</v>
      </c>
      <c r="D83" s="32">
        <f t="shared" ref="D83:E83" si="15">SUM(D84:D86)</f>
        <v>784331</v>
      </c>
      <c r="E83" s="32">
        <f t="shared" si="15"/>
        <v>966750</v>
      </c>
      <c r="F83" s="57">
        <v>920000</v>
      </c>
      <c r="G83" s="268">
        <v>930000</v>
      </c>
      <c r="H83" s="273">
        <f t="shared" ref="H83:H104" si="16">E83/D83*100</f>
        <v>123.25791024452685</v>
      </c>
    </row>
    <row r="84" spans="1:8" x14ac:dyDescent="0.25">
      <c r="A84" s="133">
        <v>311</v>
      </c>
      <c r="B84" s="108" t="s">
        <v>41</v>
      </c>
      <c r="C84" s="129">
        <v>730320</v>
      </c>
      <c r="D84" s="129">
        <v>652330</v>
      </c>
      <c r="E84" s="109">
        <v>808900</v>
      </c>
      <c r="F84" s="109"/>
      <c r="G84" s="109"/>
      <c r="H84" s="273">
        <f t="shared" si="16"/>
        <v>124.00165560375885</v>
      </c>
    </row>
    <row r="85" spans="1:8" x14ac:dyDescent="0.25">
      <c r="A85" s="134">
        <v>312</v>
      </c>
      <c r="B85" s="110" t="s">
        <v>42</v>
      </c>
      <c r="C85" s="111">
        <v>20500</v>
      </c>
      <c r="D85" s="111">
        <v>19800</v>
      </c>
      <c r="E85" s="112">
        <v>18600</v>
      </c>
      <c r="F85" s="112"/>
      <c r="G85" s="112"/>
      <c r="H85" s="273">
        <f t="shared" si="16"/>
        <v>93.939393939393938</v>
      </c>
    </row>
    <row r="86" spans="1:8" ht="15.75" thickBot="1" x14ac:dyDescent="0.3">
      <c r="A86" s="135">
        <v>313</v>
      </c>
      <c r="B86" s="113" t="s">
        <v>43</v>
      </c>
      <c r="C86" s="128">
        <v>125616</v>
      </c>
      <c r="D86" s="128">
        <v>112201</v>
      </c>
      <c r="E86" s="114">
        <v>139250</v>
      </c>
      <c r="F86" s="114"/>
      <c r="G86" s="114"/>
      <c r="H86" s="273">
        <f t="shared" si="16"/>
        <v>124.10762827425781</v>
      </c>
    </row>
    <row r="87" spans="1:8" ht="15.75" thickBot="1" x14ac:dyDescent="0.3">
      <c r="A87" s="55">
        <v>32</v>
      </c>
      <c r="B87" s="59" t="s">
        <v>44</v>
      </c>
      <c r="C87" s="32">
        <f>SUM(C88:C91)</f>
        <v>759998</v>
      </c>
      <c r="D87" s="32">
        <f>SUM(D88:D91)</f>
        <v>849885</v>
      </c>
      <c r="E87" s="32">
        <f>SUM(E88:E91)</f>
        <v>813200</v>
      </c>
      <c r="F87" s="57">
        <v>860000</v>
      </c>
      <c r="G87" s="268">
        <v>880000</v>
      </c>
      <c r="H87" s="273">
        <f t="shared" si="16"/>
        <v>95.683533654553258</v>
      </c>
    </row>
    <row r="88" spans="1:8" x14ac:dyDescent="0.25">
      <c r="A88" s="172">
        <v>321</v>
      </c>
      <c r="B88" s="173" t="s">
        <v>45</v>
      </c>
      <c r="C88" s="165">
        <v>5182</v>
      </c>
      <c r="D88" s="174">
        <v>11885</v>
      </c>
      <c r="E88" s="175">
        <v>15900</v>
      </c>
      <c r="F88" s="175"/>
      <c r="G88" s="175"/>
      <c r="H88" s="273">
        <f t="shared" si="16"/>
        <v>133.78207824989482</v>
      </c>
    </row>
    <row r="89" spans="1:8" x14ac:dyDescent="0.25">
      <c r="A89" s="176">
        <v>322</v>
      </c>
      <c r="B89" s="177" t="s">
        <v>46</v>
      </c>
      <c r="C89" s="178">
        <v>264573</v>
      </c>
      <c r="D89" s="179">
        <v>306000</v>
      </c>
      <c r="E89" s="171">
        <v>317100</v>
      </c>
      <c r="F89" s="180"/>
      <c r="G89" s="180"/>
      <c r="H89" s="273">
        <f t="shared" si="16"/>
        <v>103.62745098039217</v>
      </c>
    </row>
    <row r="90" spans="1:8" x14ac:dyDescent="0.25">
      <c r="A90" s="176">
        <v>323</v>
      </c>
      <c r="B90" s="177" t="s">
        <v>47</v>
      </c>
      <c r="C90" s="178">
        <v>347101</v>
      </c>
      <c r="D90" s="182">
        <v>240050</v>
      </c>
      <c r="E90" s="171">
        <v>292300</v>
      </c>
      <c r="F90" s="180"/>
      <c r="G90" s="180"/>
      <c r="H90" s="273">
        <f t="shared" si="16"/>
        <v>121.76629868777337</v>
      </c>
    </row>
    <row r="91" spans="1:8" ht="15.75" thickBot="1" x14ac:dyDescent="0.3">
      <c r="A91" s="183">
        <v>329</v>
      </c>
      <c r="B91" s="177" t="s">
        <v>48</v>
      </c>
      <c r="C91" s="178">
        <v>143142</v>
      </c>
      <c r="D91" s="184">
        <v>291950</v>
      </c>
      <c r="E91" s="181">
        <v>187900</v>
      </c>
      <c r="F91" s="185"/>
      <c r="G91" s="185"/>
      <c r="H91" s="273">
        <f t="shared" si="16"/>
        <v>64.360335673916765</v>
      </c>
    </row>
    <row r="92" spans="1:8" ht="15.75" thickBot="1" x14ac:dyDescent="0.3">
      <c r="A92" s="60">
        <v>34</v>
      </c>
      <c r="B92" s="59" t="s">
        <v>49</v>
      </c>
      <c r="C92" s="32">
        <f>SUM(C93:C94)</f>
        <v>5924</v>
      </c>
      <c r="D92" s="32">
        <f t="shared" ref="D92:E92" si="17">SUM(D93:D94)</f>
        <v>7600</v>
      </c>
      <c r="E92" s="32">
        <f t="shared" si="17"/>
        <v>8100</v>
      </c>
      <c r="F92" s="57">
        <v>8200</v>
      </c>
      <c r="G92" s="268">
        <v>8300</v>
      </c>
      <c r="H92" s="273">
        <f t="shared" si="16"/>
        <v>106.57894736842107</v>
      </c>
    </row>
    <row r="93" spans="1:8" x14ac:dyDescent="0.25">
      <c r="A93" s="136">
        <v>342</v>
      </c>
      <c r="B93" s="108" t="s">
        <v>50</v>
      </c>
      <c r="C93" s="115">
        <v>0</v>
      </c>
      <c r="D93" s="115">
        <v>0</v>
      </c>
      <c r="E93" s="93">
        <v>0</v>
      </c>
      <c r="F93" s="93"/>
      <c r="G93" s="93"/>
      <c r="H93" s="273" t="e">
        <f t="shared" si="16"/>
        <v>#DIV/0!</v>
      </c>
    </row>
    <row r="94" spans="1:8" ht="15.75" thickBot="1" x14ac:dyDescent="0.3">
      <c r="A94" s="186">
        <v>343</v>
      </c>
      <c r="B94" s="187" t="s">
        <v>51</v>
      </c>
      <c r="C94" s="178">
        <v>5924</v>
      </c>
      <c r="D94" s="178">
        <v>7600</v>
      </c>
      <c r="E94" s="171">
        <v>8100</v>
      </c>
      <c r="F94" s="180"/>
      <c r="G94" s="180"/>
      <c r="H94" s="273">
        <f t="shared" si="16"/>
        <v>106.57894736842107</v>
      </c>
    </row>
    <row r="95" spans="1:8" ht="24.75" thickBot="1" x14ac:dyDescent="0.3">
      <c r="A95" s="65">
        <v>35</v>
      </c>
      <c r="B95" s="62" t="s">
        <v>52</v>
      </c>
      <c r="C95" s="33">
        <f>SUM(C96)</f>
        <v>0</v>
      </c>
      <c r="D95" s="33">
        <f t="shared" ref="D95:E95" si="18">SUM(D96)</f>
        <v>1000</v>
      </c>
      <c r="E95" s="33">
        <f t="shared" si="18"/>
        <v>100000</v>
      </c>
      <c r="F95" s="284">
        <v>100000</v>
      </c>
      <c r="G95" s="285">
        <v>100000</v>
      </c>
      <c r="H95" s="286">
        <f t="shared" si="16"/>
        <v>10000</v>
      </c>
    </row>
    <row r="96" spans="1:8" ht="24" x14ac:dyDescent="0.25">
      <c r="A96" s="137">
        <v>352</v>
      </c>
      <c r="B96" s="116" t="s">
        <v>53</v>
      </c>
      <c r="C96" s="117">
        <v>0</v>
      </c>
      <c r="D96" s="117">
        <v>1000</v>
      </c>
      <c r="E96" s="91">
        <v>100000</v>
      </c>
      <c r="F96" s="91"/>
      <c r="G96" s="91"/>
      <c r="H96" s="271">
        <f t="shared" si="16"/>
        <v>10000</v>
      </c>
    </row>
    <row r="97" spans="1:8" x14ac:dyDescent="0.25">
      <c r="A97" s="149">
        <v>36</v>
      </c>
      <c r="B97" s="150" t="s">
        <v>54</v>
      </c>
      <c r="C97" s="151">
        <f>SUM(C98)</f>
        <v>22361</v>
      </c>
      <c r="D97" s="151">
        <f t="shared" ref="D97:E97" si="19">SUM(D98)</f>
        <v>19000</v>
      </c>
      <c r="E97" s="151">
        <f t="shared" si="19"/>
        <v>19000</v>
      </c>
      <c r="F97" s="152">
        <v>20000</v>
      </c>
      <c r="G97" s="152">
        <v>20000</v>
      </c>
      <c r="H97" s="273">
        <f t="shared" si="16"/>
        <v>100</v>
      </c>
    </row>
    <row r="98" spans="1:8" ht="24" x14ac:dyDescent="0.25">
      <c r="A98" s="146">
        <v>366</v>
      </c>
      <c r="B98" s="147" t="s">
        <v>55</v>
      </c>
      <c r="C98" s="148">
        <v>22361</v>
      </c>
      <c r="D98" s="148">
        <v>19000</v>
      </c>
      <c r="E98" s="96">
        <v>19000</v>
      </c>
      <c r="F98" s="96"/>
      <c r="G98" s="96"/>
      <c r="H98" s="273">
        <f t="shared" si="16"/>
        <v>100</v>
      </c>
    </row>
    <row r="99" spans="1:8" ht="15.75" thickBot="1" x14ac:dyDescent="0.3">
      <c r="A99" s="143">
        <v>37</v>
      </c>
      <c r="B99" s="144" t="s">
        <v>56</v>
      </c>
      <c r="C99" s="69">
        <f>SUM(C100)</f>
        <v>51179</v>
      </c>
      <c r="D99" s="69">
        <f t="shared" ref="D99:E99" si="20">SUM(D100)</f>
        <v>75000</v>
      </c>
      <c r="E99" s="69">
        <f t="shared" si="20"/>
        <v>123000</v>
      </c>
      <c r="F99" s="145">
        <v>125000</v>
      </c>
      <c r="G99" s="269">
        <v>130000</v>
      </c>
      <c r="H99" s="273">
        <f t="shared" si="16"/>
        <v>164</v>
      </c>
    </row>
    <row r="100" spans="1:8" ht="24" x14ac:dyDescent="0.25">
      <c r="A100" s="188">
        <v>372</v>
      </c>
      <c r="B100" s="189" t="s">
        <v>57</v>
      </c>
      <c r="C100" s="165">
        <v>51179</v>
      </c>
      <c r="D100" s="190">
        <v>75000</v>
      </c>
      <c r="E100" s="175">
        <v>123000</v>
      </c>
      <c r="F100" s="191"/>
      <c r="G100" s="191"/>
      <c r="H100" s="273">
        <f t="shared" si="16"/>
        <v>164</v>
      </c>
    </row>
    <row r="101" spans="1:8" x14ac:dyDescent="0.25">
      <c r="A101" s="12">
        <v>38</v>
      </c>
      <c r="B101" s="11" t="s">
        <v>58</v>
      </c>
      <c r="C101" s="6">
        <f>SUM(C102:C104)</f>
        <v>233639</v>
      </c>
      <c r="D101" s="6">
        <f t="shared" ref="D101:E101" si="21">SUM(D102:D104)</f>
        <v>305220</v>
      </c>
      <c r="E101" s="6">
        <f t="shared" si="21"/>
        <v>320000</v>
      </c>
      <c r="F101" s="13">
        <v>315000</v>
      </c>
      <c r="G101" s="13">
        <v>320000</v>
      </c>
      <c r="H101" s="273">
        <f t="shared" si="16"/>
        <v>104.84240875434112</v>
      </c>
    </row>
    <row r="102" spans="1:8" x14ac:dyDescent="0.25">
      <c r="A102" s="186">
        <v>381</v>
      </c>
      <c r="B102" s="187" t="s">
        <v>59</v>
      </c>
      <c r="C102" s="178">
        <v>185293</v>
      </c>
      <c r="D102" s="192">
        <v>199850</v>
      </c>
      <c r="E102" s="171">
        <v>245000</v>
      </c>
      <c r="F102" s="180"/>
      <c r="G102" s="180"/>
      <c r="H102" s="273">
        <f t="shared" si="16"/>
        <v>122.59194395796848</v>
      </c>
    </row>
    <row r="103" spans="1:8" x14ac:dyDescent="0.25">
      <c r="A103" s="186">
        <v>382</v>
      </c>
      <c r="B103" s="187" t="s">
        <v>60</v>
      </c>
      <c r="C103" s="178">
        <v>48346</v>
      </c>
      <c r="D103" s="192">
        <v>100370</v>
      </c>
      <c r="E103" s="171">
        <v>55000</v>
      </c>
      <c r="F103" s="171"/>
      <c r="G103" s="171"/>
      <c r="H103" s="273">
        <f t="shared" si="16"/>
        <v>54.797250174354886</v>
      </c>
    </row>
    <row r="104" spans="1:8" x14ac:dyDescent="0.25">
      <c r="A104" s="186">
        <v>385</v>
      </c>
      <c r="B104" s="187" t="s">
        <v>61</v>
      </c>
      <c r="C104" s="178">
        <v>0</v>
      </c>
      <c r="D104" s="192">
        <v>5000</v>
      </c>
      <c r="E104" s="171">
        <v>20000</v>
      </c>
      <c r="F104" s="171"/>
      <c r="G104" s="171"/>
      <c r="H104" s="273">
        <f t="shared" si="16"/>
        <v>400</v>
      </c>
    </row>
    <row r="105" spans="1:8" ht="15.75" x14ac:dyDescent="0.25">
      <c r="A105" s="246" t="s">
        <v>62</v>
      </c>
      <c r="B105" s="247"/>
      <c r="C105" s="247"/>
      <c r="D105" s="248"/>
      <c r="E105" s="86"/>
      <c r="F105" s="86"/>
      <c r="G105" s="86"/>
      <c r="H105" s="87"/>
    </row>
    <row r="106" spans="1:8" ht="36" x14ac:dyDescent="0.25">
      <c r="A106" s="4" t="s">
        <v>4</v>
      </c>
      <c r="B106" s="8" t="s">
        <v>38</v>
      </c>
      <c r="C106" s="261" t="s">
        <v>98</v>
      </c>
      <c r="D106" s="261" t="s">
        <v>99</v>
      </c>
      <c r="E106" s="10" t="s">
        <v>100</v>
      </c>
      <c r="F106" s="10" t="s">
        <v>6</v>
      </c>
      <c r="G106" s="10" t="s">
        <v>101</v>
      </c>
      <c r="H106" s="10" t="s">
        <v>97</v>
      </c>
    </row>
    <row r="107" spans="1:8" ht="24" x14ac:dyDescent="0.25">
      <c r="A107" s="63">
        <v>4</v>
      </c>
      <c r="B107" s="64" t="s">
        <v>63</v>
      </c>
      <c r="C107" s="272">
        <f>SUM(C108+C111+C116)</f>
        <v>1655072</v>
      </c>
      <c r="D107" s="272">
        <f t="shared" ref="D107:G107" si="22">SUM(D108+D111+D116)</f>
        <v>2329560</v>
      </c>
      <c r="E107" s="272">
        <f t="shared" si="22"/>
        <v>4634000</v>
      </c>
      <c r="F107" s="272">
        <f t="shared" si="22"/>
        <v>3901000</v>
      </c>
      <c r="G107" s="272">
        <f t="shared" si="22"/>
        <v>3901000</v>
      </c>
      <c r="H107" s="274">
        <f>E107/D107*100</f>
        <v>198.92168478167551</v>
      </c>
    </row>
    <row r="108" spans="1:8" x14ac:dyDescent="0.25">
      <c r="A108" s="12">
        <v>41</v>
      </c>
      <c r="B108" s="11" t="s">
        <v>64</v>
      </c>
      <c r="C108" s="197">
        <f>SUM(C109:C110)</f>
        <v>98403</v>
      </c>
      <c r="D108" s="197">
        <f t="shared" ref="D108:E108" si="23">SUM(D109:D110)</f>
        <v>100600</v>
      </c>
      <c r="E108" s="197">
        <f t="shared" si="23"/>
        <v>100000</v>
      </c>
      <c r="F108" s="197">
        <v>100000</v>
      </c>
      <c r="G108" s="54">
        <v>100000</v>
      </c>
      <c r="H108" s="274">
        <f t="shared" ref="H108:H117" si="24">E108/D108*100</f>
        <v>99.40357852882704</v>
      </c>
    </row>
    <row r="109" spans="1:8" x14ac:dyDescent="0.25">
      <c r="A109" s="202">
        <v>411</v>
      </c>
      <c r="B109" s="203" t="s">
        <v>65</v>
      </c>
      <c r="C109" s="287">
        <v>0</v>
      </c>
      <c r="D109" s="287">
        <v>12600</v>
      </c>
      <c r="E109" s="287">
        <v>10000</v>
      </c>
      <c r="F109" s="204"/>
      <c r="G109" s="178"/>
      <c r="H109" s="274">
        <f t="shared" si="24"/>
        <v>79.365079365079367</v>
      </c>
    </row>
    <row r="110" spans="1:8" x14ac:dyDescent="0.25">
      <c r="A110" s="186">
        <v>412</v>
      </c>
      <c r="B110" s="187" t="s">
        <v>66</v>
      </c>
      <c r="C110" s="288">
        <v>98403</v>
      </c>
      <c r="D110" s="288">
        <v>88000</v>
      </c>
      <c r="E110" s="288">
        <v>90000</v>
      </c>
      <c r="F110" s="178"/>
      <c r="G110" s="178"/>
      <c r="H110" s="274">
        <f t="shared" si="24"/>
        <v>102.27272727272727</v>
      </c>
    </row>
    <row r="111" spans="1:8" ht="24.75" thickBot="1" x14ac:dyDescent="0.3">
      <c r="A111" s="198">
        <v>42</v>
      </c>
      <c r="B111" s="199" t="s">
        <v>67</v>
      </c>
      <c r="C111" s="195">
        <f>SUM(C112:C115)</f>
        <v>1556669</v>
      </c>
      <c r="D111" s="195">
        <f t="shared" ref="D111:E111" si="25">SUM(D112:D115)</f>
        <v>2228460</v>
      </c>
      <c r="E111" s="195">
        <f t="shared" si="25"/>
        <v>4334000</v>
      </c>
      <c r="F111" s="196">
        <v>3800000</v>
      </c>
      <c r="G111" s="13">
        <v>3800000</v>
      </c>
      <c r="H111" s="274">
        <f t="shared" si="24"/>
        <v>194.48408317851792</v>
      </c>
    </row>
    <row r="112" spans="1:8" x14ac:dyDescent="0.25">
      <c r="A112" s="193">
        <v>421</v>
      </c>
      <c r="B112" s="189" t="s">
        <v>68</v>
      </c>
      <c r="C112" s="194">
        <v>1398303</v>
      </c>
      <c r="D112" s="190">
        <v>2109660</v>
      </c>
      <c r="E112" s="175">
        <v>4055000</v>
      </c>
      <c r="F112" s="191"/>
      <c r="G112" s="191"/>
      <c r="H112" s="274">
        <f t="shared" si="24"/>
        <v>192.21106718618165</v>
      </c>
    </row>
    <row r="113" spans="1:8" x14ac:dyDescent="0.25">
      <c r="A113" s="193">
        <v>422</v>
      </c>
      <c r="B113" s="189" t="s">
        <v>69</v>
      </c>
      <c r="C113" s="194">
        <v>91498</v>
      </c>
      <c r="D113" s="190">
        <v>90250</v>
      </c>
      <c r="E113" s="175">
        <v>206000</v>
      </c>
      <c r="F113" s="191"/>
      <c r="G113" s="191"/>
      <c r="H113" s="274">
        <f t="shared" si="24"/>
        <v>228.25484764542935</v>
      </c>
    </row>
    <row r="114" spans="1:8" ht="24" x14ac:dyDescent="0.25">
      <c r="A114" s="139">
        <v>424</v>
      </c>
      <c r="B114" s="120" t="s">
        <v>70</v>
      </c>
      <c r="C114" s="121">
        <v>17468</v>
      </c>
      <c r="D114" s="121">
        <v>21050</v>
      </c>
      <c r="E114" s="96">
        <v>45000</v>
      </c>
      <c r="F114" s="112"/>
      <c r="G114" s="112"/>
      <c r="H114" s="274">
        <f t="shared" si="24"/>
        <v>213.77672209026127</v>
      </c>
    </row>
    <row r="115" spans="1:8" ht="15.75" thickBot="1" x14ac:dyDescent="0.3">
      <c r="A115" s="138">
        <v>426</v>
      </c>
      <c r="B115" s="122" t="s">
        <v>71</v>
      </c>
      <c r="C115" s="123">
        <v>49400</v>
      </c>
      <c r="D115" s="123">
        <v>7500</v>
      </c>
      <c r="E115" s="289">
        <v>28000</v>
      </c>
      <c r="F115" s="124"/>
      <c r="G115" s="124"/>
      <c r="H115" s="274">
        <f t="shared" si="24"/>
        <v>373.33333333333331</v>
      </c>
    </row>
    <row r="116" spans="1:8" ht="26.25" thickBot="1" x14ac:dyDescent="0.3">
      <c r="A116" s="61">
        <v>45</v>
      </c>
      <c r="B116" s="66" t="s">
        <v>72</v>
      </c>
      <c r="C116" s="32">
        <f>SUM(C117)</f>
        <v>0</v>
      </c>
      <c r="D116" s="32">
        <f t="shared" ref="D116:E116" si="26">SUM(D117)</f>
        <v>500</v>
      </c>
      <c r="E116" s="32">
        <f t="shared" si="26"/>
        <v>200000</v>
      </c>
      <c r="F116" s="57">
        <v>1000</v>
      </c>
      <c r="G116" s="268">
        <v>1000</v>
      </c>
      <c r="H116" s="58">
        <f t="shared" si="24"/>
        <v>40000</v>
      </c>
    </row>
    <row r="117" spans="1:8" ht="24" x14ac:dyDescent="0.25">
      <c r="A117" s="118">
        <v>451</v>
      </c>
      <c r="B117" s="125" t="s">
        <v>103</v>
      </c>
      <c r="C117" s="119">
        <v>0</v>
      </c>
      <c r="D117" s="119">
        <v>500</v>
      </c>
      <c r="E117" s="93">
        <v>200000</v>
      </c>
      <c r="F117" s="93"/>
      <c r="G117" s="93"/>
      <c r="H117" s="58">
        <f t="shared" si="24"/>
        <v>40000</v>
      </c>
    </row>
    <row r="118" spans="1:8" ht="15.75" x14ac:dyDescent="0.25">
      <c r="A118" s="249" t="s">
        <v>73</v>
      </c>
      <c r="B118" s="250"/>
      <c r="C118" s="250"/>
      <c r="D118" s="251"/>
      <c r="E118" s="14"/>
      <c r="F118" s="14"/>
      <c r="G118" s="14"/>
      <c r="H118" s="15"/>
    </row>
    <row r="119" spans="1:8" ht="36" x14ac:dyDescent="0.25">
      <c r="A119" s="4" t="s">
        <v>4</v>
      </c>
      <c r="B119" s="8" t="s">
        <v>74</v>
      </c>
      <c r="C119" s="261" t="s">
        <v>98</v>
      </c>
      <c r="D119" s="261" t="s">
        <v>99</v>
      </c>
      <c r="E119" s="10" t="s">
        <v>100</v>
      </c>
      <c r="F119" s="10" t="s">
        <v>6</v>
      </c>
      <c r="G119" s="10" t="s">
        <v>101</v>
      </c>
      <c r="H119" s="10" t="s">
        <v>97</v>
      </c>
    </row>
    <row r="120" spans="1:8" x14ac:dyDescent="0.25">
      <c r="A120" s="4"/>
      <c r="B120" s="8" t="s">
        <v>75</v>
      </c>
      <c r="C120" s="9">
        <f>SUM(C121)</f>
        <v>0</v>
      </c>
      <c r="D120" s="9">
        <f t="shared" ref="D120:G121" si="27">SUM(D121)</f>
        <v>0</v>
      </c>
      <c r="E120" s="9">
        <f t="shared" si="27"/>
        <v>0</v>
      </c>
      <c r="F120" s="9">
        <f t="shared" si="27"/>
        <v>500000</v>
      </c>
      <c r="G120" s="9"/>
      <c r="H120" s="15" t="e">
        <f>E120/D120*100</f>
        <v>#DIV/0!</v>
      </c>
    </row>
    <row r="121" spans="1:8" ht="24" x14ac:dyDescent="0.25">
      <c r="A121" s="88">
        <v>5</v>
      </c>
      <c r="B121" s="89" t="s">
        <v>76</v>
      </c>
      <c r="C121" s="90">
        <f>SUM(C122)</f>
        <v>0</v>
      </c>
      <c r="D121" s="90">
        <f t="shared" si="27"/>
        <v>0</v>
      </c>
      <c r="E121" s="90">
        <f t="shared" si="27"/>
        <v>0</v>
      </c>
      <c r="F121" s="90">
        <f t="shared" si="27"/>
        <v>500000</v>
      </c>
      <c r="G121" s="90">
        <f t="shared" si="27"/>
        <v>500000</v>
      </c>
      <c r="H121" s="87"/>
    </row>
    <row r="122" spans="1:8" x14ac:dyDescent="0.25">
      <c r="A122" s="18">
        <v>54</v>
      </c>
      <c r="B122" s="16" t="s">
        <v>77</v>
      </c>
      <c r="C122" s="19">
        <f>SUM(C123)</f>
        <v>0</v>
      </c>
      <c r="D122" s="19">
        <f t="shared" ref="D122:E122" si="28">SUM(D123)</f>
        <v>0</v>
      </c>
      <c r="E122" s="19">
        <f t="shared" si="28"/>
        <v>0</v>
      </c>
      <c r="F122" s="17">
        <v>500000</v>
      </c>
      <c r="G122" s="17">
        <v>500000</v>
      </c>
      <c r="H122" s="24" t="e">
        <f>E122/D122*100</f>
        <v>#DIV/0!</v>
      </c>
    </row>
    <row r="123" spans="1:8" x14ac:dyDescent="0.25">
      <c r="A123" s="134">
        <v>542</v>
      </c>
      <c r="B123" s="110" t="s">
        <v>78</v>
      </c>
      <c r="C123" s="111">
        <v>0</v>
      </c>
      <c r="D123" s="111">
        <v>0</v>
      </c>
      <c r="E123" s="96">
        <v>0</v>
      </c>
      <c r="F123" s="112"/>
      <c r="G123" s="112"/>
      <c r="H123" s="24" t="e">
        <f t="shared" ref="H123:H126" si="29">E123/D123*100</f>
        <v>#DIV/0!</v>
      </c>
    </row>
    <row r="124" spans="1:8" x14ac:dyDescent="0.25">
      <c r="A124" s="135">
        <v>922</v>
      </c>
      <c r="B124" s="113" t="s">
        <v>104</v>
      </c>
      <c r="C124" s="290">
        <v>442256</v>
      </c>
      <c r="D124" s="290">
        <f>SUM(C124:C125)</f>
        <v>798581</v>
      </c>
      <c r="E124" s="290">
        <f>SUM(D124:D125)</f>
        <v>576846</v>
      </c>
      <c r="F124" s="290">
        <f>SUM(E124:E125)</f>
        <v>876846</v>
      </c>
      <c r="G124" s="114"/>
      <c r="H124" s="24"/>
    </row>
    <row r="125" spans="1:8" ht="24" x14ac:dyDescent="0.25">
      <c r="A125" s="140">
        <v>922</v>
      </c>
      <c r="B125" s="126" t="s">
        <v>105</v>
      </c>
      <c r="C125" s="127">
        <v>356325</v>
      </c>
      <c r="D125" s="127">
        <f>SUM(D77-D82-D107-D121)</f>
        <v>-221735</v>
      </c>
      <c r="E125" s="127">
        <f>SUM(E77-E82-E107-E121)</f>
        <v>300000</v>
      </c>
      <c r="F125" s="114"/>
      <c r="G125" s="114"/>
      <c r="H125" s="24">
        <f t="shared" si="29"/>
        <v>-135.29663787854872</v>
      </c>
    </row>
    <row r="126" spans="1:8" ht="15.75" thickBot="1" x14ac:dyDescent="0.3">
      <c r="A126" s="235" t="s">
        <v>79</v>
      </c>
      <c r="B126" s="236"/>
      <c r="C126" s="275">
        <f>SUM(C82+C107+C121+C125)</f>
        <v>3960934</v>
      </c>
      <c r="D126" s="275">
        <f>SUM(D82+D107+D121+D125)</f>
        <v>4149861</v>
      </c>
      <c r="E126" s="275">
        <f>SUM(E82+E107+E121+E125)</f>
        <v>7284050</v>
      </c>
      <c r="F126" s="275">
        <f t="shared" ref="F126:G126" si="30">SUM(F82+F107+F121+F125)</f>
        <v>6749200</v>
      </c>
      <c r="G126" s="275">
        <f t="shared" si="30"/>
        <v>6789300</v>
      </c>
      <c r="H126" s="24">
        <f t="shared" si="29"/>
        <v>175.5251561437841</v>
      </c>
    </row>
  </sheetData>
  <mergeCells count="42">
    <mergeCell ref="A68:D68"/>
    <mergeCell ref="A126:B126"/>
    <mergeCell ref="A1:H1"/>
    <mergeCell ref="A4:H4"/>
    <mergeCell ref="A5:H5"/>
    <mergeCell ref="A9:H9"/>
    <mergeCell ref="A15:H15"/>
    <mergeCell ref="F16:H16"/>
    <mergeCell ref="A73:D73"/>
    <mergeCell ref="A77:B77"/>
    <mergeCell ref="A79:D79"/>
    <mergeCell ref="A105:D105"/>
    <mergeCell ref="A118:D118"/>
    <mergeCell ref="C38:H38"/>
    <mergeCell ref="A40:D40"/>
    <mergeCell ref="A42:D42"/>
    <mergeCell ref="A43:D43"/>
    <mergeCell ref="A18:E18"/>
    <mergeCell ref="A17:E17"/>
    <mergeCell ref="A16:E16"/>
    <mergeCell ref="A27:H27"/>
    <mergeCell ref="F28:H28"/>
    <mergeCell ref="F22:H22"/>
    <mergeCell ref="A21:E21"/>
    <mergeCell ref="A22:E22"/>
    <mergeCell ref="A19:E19"/>
    <mergeCell ref="A20:E20"/>
    <mergeCell ref="F17:H17"/>
    <mergeCell ref="F18:H18"/>
    <mergeCell ref="F19:H19"/>
    <mergeCell ref="F20:H20"/>
    <mergeCell ref="F21:H21"/>
    <mergeCell ref="A28:E28"/>
    <mergeCell ref="A29:E29"/>
    <mergeCell ref="F29:H29"/>
    <mergeCell ref="F30:H30"/>
    <mergeCell ref="F31:H31"/>
    <mergeCell ref="A34:H34"/>
    <mergeCell ref="A36:H36"/>
    <mergeCell ref="F32:H32"/>
    <mergeCell ref="A30:E30"/>
    <mergeCell ref="A32:E32"/>
  </mergeCells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OGB</cp:lastModifiedBy>
  <cp:lastPrinted>2018-01-03T13:01:14Z</cp:lastPrinted>
  <dcterms:created xsi:type="dcterms:W3CDTF">2017-01-11T11:48:00Z</dcterms:created>
  <dcterms:modified xsi:type="dcterms:W3CDTF">2018-01-03T13:51:31Z</dcterms:modified>
</cp:coreProperties>
</file>