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5135" windowHeight="634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F32" i="1"/>
  <c r="F30"/>
  <c r="F21"/>
  <c r="F18"/>
  <c r="F22" s="1"/>
  <c r="D127"/>
  <c r="C127"/>
  <c r="D126"/>
  <c r="D125" s="1"/>
  <c r="F126" s="1"/>
  <c r="F125" s="1"/>
  <c r="C126"/>
  <c r="C125" s="1"/>
  <c r="E126" s="1"/>
  <c r="E125" s="1"/>
  <c r="D120"/>
  <c r="C120"/>
  <c r="D115"/>
  <c r="C115"/>
  <c r="D112"/>
  <c r="C112"/>
  <c r="D111"/>
  <c r="E111"/>
  <c r="F111"/>
  <c r="C111"/>
  <c r="D105"/>
  <c r="C105"/>
  <c r="D103"/>
  <c r="C103"/>
  <c r="D101"/>
  <c r="C101"/>
  <c r="D99"/>
  <c r="C99"/>
  <c r="D96"/>
  <c r="C96"/>
  <c r="D90"/>
  <c r="C90"/>
  <c r="D86"/>
  <c r="C86"/>
  <c r="D85"/>
  <c r="D130" s="1"/>
  <c r="E85"/>
  <c r="E130" s="1"/>
  <c r="F85"/>
  <c r="F130" s="1"/>
  <c r="C85"/>
  <c r="C130" s="1"/>
  <c r="D77"/>
  <c r="C77"/>
  <c r="D76"/>
  <c r="E76"/>
  <c r="F76"/>
  <c r="C76"/>
  <c r="D73"/>
  <c r="C73"/>
  <c r="D71"/>
  <c r="C71"/>
  <c r="E70"/>
  <c r="F70"/>
  <c r="D70"/>
  <c r="C70"/>
  <c r="D66"/>
  <c r="C66"/>
  <c r="D64"/>
  <c r="C64"/>
  <c r="D60"/>
  <c r="C60"/>
  <c r="D57"/>
  <c r="C57"/>
  <c r="D52"/>
  <c r="C52"/>
  <c r="D47"/>
  <c r="E46"/>
  <c r="E80" s="1"/>
  <c r="F46"/>
  <c r="F80" s="1"/>
  <c r="C47"/>
  <c r="D46" l="1"/>
  <c r="D80" s="1"/>
  <c r="C46"/>
  <c r="C80" s="1"/>
</calcChain>
</file>

<file path=xl/sharedStrings.xml><?xml version="1.0" encoding="utf-8"?>
<sst xmlns="http://schemas.openxmlformats.org/spreadsheetml/2006/main" count="142" uniqueCount="107">
  <si>
    <t>OPĆINA GORNJI BOGIĆEVCI</t>
  </si>
  <si>
    <t>PLAN   PRIHODA I PRIMITAKA, RASHODA I IZDATAKA  od 01.01.2017. do 31.12.2017. S PROCJENOM DO 2019. GODINE</t>
  </si>
  <si>
    <t>OPĆI DIO PRORAČUNA</t>
  </si>
  <si>
    <t>A. RAČUN PRIHODA I RASHODA</t>
  </si>
  <si>
    <t xml:space="preserve"> 6. PRIHODI POSLOVANJA</t>
  </si>
  <si>
    <t>BROJ KONTA</t>
  </si>
  <si>
    <t>NAZIV PRIHODA</t>
  </si>
  <si>
    <t>PLAN ZA 2016.</t>
  </si>
  <si>
    <t>PLAN ZA 2017.</t>
  </si>
  <si>
    <t>Procjena 2018.</t>
  </si>
  <si>
    <t>Procjena 2019.</t>
  </si>
  <si>
    <t>Indeks 2017/16.</t>
  </si>
  <si>
    <t>PRIHODI POSLOVANJA</t>
  </si>
  <si>
    <t>Prihodi od poreza</t>
  </si>
  <si>
    <t>Porez i prirez na dohodak</t>
  </si>
  <si>
    <t>Porez i prirez Kompenzacijska sreds.</t>
  </si>
  <si>
    <t>Porezi na imovinu</t>
  </si>
  <si>
    <t>Porezi na robu i usluge</t>
  </si>
  <si>
    <t>Pomoći iz inozemstva  i od subjek. unutar opće države</t>
  </si>
  <si>
    <t xml:space="preserve">Pomoći iz proračuna </t>
  </si>
  <si>
    <t xml:space="preserve"> </t>
  </si>
  <si>
    <t>Pom. od ostalih subj. unut. opć. drž.</t>
  </si>
  <si>
    <t>Pomoći prorač.korisnicima iz proračuna koji im nisu nadležni</t>
  </si>
  <si>
    <t>Pomoći iz drž.proračuna temeljem prijenosa sredstava EU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</si>
  <si>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</si>
  <si>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</si>
  <si>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</si>
  <si>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</si>
  <si>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</si>
  <si>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</si>
  <si>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Komunalni doprinosi i naknade</t>
  </si>
  <si>
    <t>Prihodi od prodaje roba i usluga, te donacije</t>
  </si>
  <si>
    <t xml:space="preserve">Ostali prihodi </t>
  </si>
  <si>
    <t>Ostali prihodi</t>
  </si>
  <si>
    <t xml:space="preserve"> 7. PRIHODI OD NEFINANCIJSKE IMOVINE</t>
  </si>
  <si>
    <t>PRIHODI OD PRODAJE NEFINANCIJSKE IMOVINE</t>
  </si>
  <si>
    <t>Prihodi od prodaje neproizvedene imovine</t>
  </si>
  <si>
    <t>Prihodi od prodaje materijalne imovine - pr.bog.</t>
  </si>
  <si>
    <t>Prihodi od prodaje proizvedene dugotr.imovine</t>
  </si>
  <si>
    <t xml:space="preserve">                        8. PRIMICI OD FINANCIJSKE IMOVINE I ZADUŽIVANJA</t>
  </si>
  <si>
    <t>PRIMICI OD FIN. IMOVINE I ZADUŽIVANJA</t>
  </si>
  <si>
    <t>Primici od zaduživanja</t>
  </si>
  <si>
    <t>Primljeni zajmovi od tuz. Banaka</t>
  </si>
  <si>
    <t>Manjak prihoda / Višak preneseni</t>
  </si>
  <si>
    <t xml:space="preserve">             UKUPNO PRIHODI ( 6+7+8):</t>
  </si>
  <si>
    <t>3. RASHODI POSLOVANJA</t>
  </si>
  <si>
    <t>NAZIV RASHODA</t>
  </si>
  <si>
    <t>RASHODI POSLOVANJA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</si>
  <si>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</si>
  <si>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</si>
  <si>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</si>
  <si>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</si>
  <si>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</si>
  <si>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</si>
  <si>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</si>
  <si>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</si>
  <si>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Naknada troškova zaposlenima izvan RO</t>
  </si>
  <si>
    <t>Ostali nespomenuti rashodi poslovanja</t>
  </si>
  <si>
    <t>Financijski rashodi</t>
  </si>
  <si>
    <t>Kamate za primljene zajmove</t>
  </si>
  <si>
    <t>Ostali financijski rashodi</t>
  </si>
  <si>
    <t>Subv. Trg. Dr.,poljoprivrednicima, obrtnicima, malim i sred poduzetnicima…</t>
  </si>
  <si>
    <t>Subvencije trg.društvima, poljoprivr. i obrtnicima izvan javnog sektora</t>
  </si>
  <si>
    <t xml:space="preserve">Potpore </t>
  </si>
  <si>
    <t>Tekuće potpore unutar opće države (MALA ŠKOLA)</t>
  </si>
  <si>
    <t xml:space="preserve">Naknade građanima i kućanstvima </t>
  </si>
  <si>
    <t>Ostale naknade građanima i kućanstvima iz proračuna</t>
  </si>
  <si>
    <t>Ostali rashodi</t>
  </si>
  <si>
    <t>Tekuće donacije</t>
  </si>
  <si>
    <t>Kapitalne donacije</t>
  </si>
  <si>
    <t>Izvanredni rashodi</t>
  </si>
  <si>
    <t>4. RASHODI ZA NABAVU NEFINANCIJSKE IMOVINE</t>
  </si>
  <si>
    <t>RASHODI ZA NABAVU NEFINANCIJSKE IMOVINE</t>
  </si>
  <si>
    <t>Rashodi za nabavu neproizvedene imovine</t>
  </si>
  <si>
    <t>Mater.imov. Prirodna bogatstva - zemljišta</t>
  </si>
  <si>
    <t>Nematerijalna  imovina</t>
  </si>
  <si>
    <t>Rashodi za nabavu proizvedene dugotrajne imovine</t>
  </si>
  <si>
    <t>Građevinski objekti</t>
  </si>
  <si>
    <t>Postrojenja i oprema</t>
  </si>
  <si>
    <t>Knjige, umjetnička djela i ostale izložbene vrijednosti</t>
  </si>
  <si>
    <t>Nematerijalna proizvedena imovina</t>
  </si>
  <si>
    <t>Rashodi za dodatna ulaganja na nefinancijskoj imovini</t>
  </si>
  <si>
    <t>Dodatna ulaganja na građ. Objekt.</t>
  </si>
  <si>
    <t>B. RAČUN FINANCIRANJA</t>
  </si>
  <si>
    <t>NAZIV IZDATKA</t>
  </si>
  <si>
    <t>NETO FINANCIRANJE</t>
  </si>
  <si>
    <t>IZDACI ZA FINANCIJSKU IMOVINU I OTPLATE ZAJMOVA</t>
  </si>
  <si>
    <t>Izdaci za otplatu glavnice prim. zajm.</t>
  </si>
  <si>
    <t xml:space="preserve">Otplata glavnice primljenih zajmova </t>
  </si>
  <si>
    <t>Višak prihoda za pokriće rashoda iz prethodnog razdoblja</t>
  </si>
  <si>
    <t>UKUPNO RASHODI I IZDACI 3+4+5</t>
  </si>
  <si>
    <t>PRORAČUN</t>
  </si>
  <si>
    <t>OPĆINE GORNJI BOGIĆEVCI ZA 2017. GODINU</t>
  </si>
  <si>
    <t>I    OPĆI DIO</t>
  </si>
  <si>
    <t>Članak 1.</t>
  </si>
  <si>
    <t>Proračun Općine Gornji Bogićevci za 2017.godinu sastoji se od:</t>
  </si>
  <si>
    <t>A. RAČUNA PRIHODA I RASHODA</t>
  </si>
  <si>
    <t>PLAN ZA 2017. GODINU</t>
  </si>
  <si>
    <t>UKUPNO PRIHODI</t>
  </si>
  <si>
    <t>UKUPNO RASHODI</t>
  </si>
  <si>
    <r>
      <t xml:space="preserve">RAZLIKA PRIHODA I RASHODA - </t>
    </r>
    <r>
      <rPr>
        <b/>
        <i/>
        <sz val="10"/>
        <rFont val="Times New Roman"/>
        <family val="1"/>
        <charset val="238"/>
      </rPr>
      <t>višak prihoda nad rashodima</t>
    </r>
  </si>
  <si>
    <t>PRIMICI OD FINANCIJSKE IMOVINE I ZADUŽIVANJA</t>
  </si>
  <si>
    <t>IZDACI ZA FINANCIJSKU IMOVINU I OTPLAE ZAJMOVA</t>
  </si>
  <si>
    <t>RAZLIKA PRIHODA I RASHODA + NETO FINANCIRANJE</t>
  </si>
  <si>
    <t>Članak 2.</t>
  </si>
  <si>
    <t>Prihodi i rashodi te primici i izdaci po ekonomskoj klasifikaciji utvrđuju se u Računu prihoda i rashoda i Računu financiranja za 2017. godinu kako slijedi:</t>
  </si>
  <si>
    <t xml:space="preserve">Na temelju članka 39. Zakona o proračunu ("Narodne novine", broj 87/08, 136/12, 15/15) i članka 32. Statuta općine Gornji Bogićevci ("Službeni vjesnik općine Gornji Bogićevci   br.02/09), OPĆINSKO VIJEĆE OPĆINE GORNJI BOGIĆEVCI na 18. sjednici održanoj  29.12.2016.  godine donijelo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</si>
</sst>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8"/>
      <color indexed="8"/>
      <name val="Times New Roman"/>
      <family val="1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  <charset val="238"/>
    </font>
    <font>
      <b/>
      <sz val="11"/>
      <name val="Times New Roman"/>
      <family val="1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b/>
      <sz val="16"/>
      <color indexed="8"/>
      <name val="Times New Roman"/>
      <family val="1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5" fillId="0" borderId="0"/>
  </cellStyleXfs>
  <cellXfs count="304">
    <xf numFmtId="0" fontId="0" fillId="0" borderId="0" xfId="0"/>
    <xf numFmtId="0" fontId="1" fillId="0" borderId="0" xfId="1" applyBorder="1"/>
    <xf numFmtId="0" fontId="1" fillId="0" borderId="1" xfId="1" applyBorder="1"/>
    <xf numFmtId="4" fontId="1" fillId="0" borderId="1" xfId="1" applyNumberFormat="1" applyBorder="1"/>
    <xf numFmtId="0" fontId="5" fillId="0" borderId="1" xfId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 wrapText="1"/>
    </xf>
    <xf numFmtId="0" fontId="22" fillId="0" borderId="1" xfId="1" applyFont="1" applyBorder="1" applyAlignment="1">
      <alignment horizontal="justify" vertical="top"/>
    </xf>
    <xf numFmtId="0" fontId="5" fillId="0" borderId="1" xfId="1" applyFont="1" applyBorder="1" applyAlignment="1">
      <alignment horizontal="justify" vertical="top"/>
    </xf>
    <xf numFmtId="164" fontId="4" fillId="0" borderId="1" xfId="1" applyNumberFormat="1" applyFont="1" applyBorder="1" applyAlignment="1">
      <alignment horizontal="right" vertical="center"/>
    </xf>
    <xf numFmtId="0" fontId="19" fillId="0" borderId="1" xfId="1" applyFont="1" applyBorder="1" applyAlignment="1">
      <alignment horizontal="justify" vertical="center"/>
    </xf>
    <xf numFmtId="0" fontId="14" fillId="0" borderId="1" xfId="1" applyFont="1" applyBorder="1" applyAlignment="1">
      <alignment horizontal="right" vertical="center" wrapText="1" shrinkToFit="1"/>
    </xf>
    <xf numFmtId="0" fontId="5" fillId="0" borderId="1" xfId="1" applyNumberFormat="1" applyFont="1" applyBorder="1" applyAlignment="1">
      <alignment horizontal="justify" vertical="center" wrapText="1"/>
    </xf>
    <xf numFmtId="0" fontId="3" fillId="0" borderId="1" xfId="1" applyNumberFormat="1" applyFont="1" applyBorder="1" applyAlignment="1">
      <alignment horizontal="justify" vertical="center" wrapText="1"/>
    </xf>
    <xf numFmtId="4" fontId="9" fillId="0" borderId="1" xfId="1" applyNumberFormat="1" applyFont="1" applyBorder="1" applyAlignment="1">
      <alignment horizontal="right" vertical="center" wrapText="1"/>
    </xf>
    <xf numFmtId="4" fontId="1" fillId="0" borderId="1" xfId="1" applyNumberFormat="1" applyBorder="1" applyAlignment="1">
      <alignment horizontal="right" vertical="center" wrapText="1"/>
    </xf>
    <xf numFmtId="4" fontId="8" fillId="0" borderId="1" xfId="1" applyNumberFormat="1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  <xf numFmtId="0" fontId="3" fillId="0" borderId="1" xfId="1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vertical="center" wrapText="1"/>
    </xf>
    <xf numFmtId="0" fontId="14" fillId="0" borderId="1" xfId="1" applyFont="1" applyBorder="1" applyAlignment="1">
      <alignment horizontal="justify" vertical="center" wrapText="1"/>
    </xf>
    <xf numFmtId="0" fontId="14" fillId="0" borderId="1" xfId="1" applyFont="1" applyBorder="1" applyAlignment="1">
      <alignment horizontal="center" wrapText="1"/>
    </xf>
    <xf numFmtId="0" fontId="24" fillId="0" borderId="1" xfId="1" applyFont="1" applyBorder="1"/>
    <xf numFmtId="0" fontId="25" fillId="0" borderId="1" xfId="1" applyFont="1" applyBorder="1" applyAlignment="1">
      <alignment horizontal="justify" vertical="top"/>
    </xf>
    <xf numFmtId="4" fontId="8" fillId="0" borderId="1" xfId="1" applyNumberFormat="1" applyFont="1" applyBorder="1" applyAlignment="1">
      <alignment vertical="center" wrapText="1"/>
    </xf>
    <xf numFmtId="4" fontId="26" fillId="0" borderId="1" xfId="1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justify" vertical="top"/>
    </xf>
    <xf numFmtId="164" fontId="3" fillId="0" borderId="2" xfId="1" applyNumberFormat="1" applyFont="1" applyBorder="1" applyAlignment="1">
      <alignment horizontal="right" vertical="center"/>
    </xf>
    <xf numFmtId="0" fontId="17" fillId="0" borderId="3" xfId="1" applyFont="1" applyBorder="1" applyAlignment="1">
      <alignment horizontal="left" vertical="top"/>
    </xf>
    <xf numFmtId="164" fontId="3" fillId="0" borderId="4" xfId="1" applyNumberFormat="1" applyFont="1" applyBorder="1" applyAlignment="1">
      <alignment horizontal="right" vertical="center"/>
    </xf>
    <xf numFmtId="4" fontId="9" fillId="0" borderId="4" xfId="1" applyNumberFormat="1" applyFont="1" applyBorder="1"/>
    <xf numFmtId="0" fontId="17" fillId="0" borderId="3" xfId="1" applyFont="1" applyBorder="1" applyAlignment="1">
      <alignment horizontal="lef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17" fillId="0" borderId="4" xfId="1" applyNumberFormat="1" applyFont="1" applyBorder="1" applyAlignment="1">
      <alignment horizontal="right" vertical="center" wrapText="1"/>
    </xf>
    <xf numFmtId="4" fontId="11" fillId="0" borderId="4" xfId="1" applyNumberFormat="1" applyFont="1" applyBorder="1" applyAlignment="1">
      <alignment horizontal="right" vertical="center" wrapText="1"/>
    </xf>
    <xf numFmtId="0" fontId="13" fillId="0" borderId="6" xfId="1" applyFont="1" applyBorder="1" applyAlignment="1">
      <alignment horizontal="justify" vertical="top"/>
    </xf>
    <xf numFmtId="164" fontId="13" fillId="0" borderId="6" xfId="1" applyNumberFormat="1" applyFont="1" applyBorder="1" applyAlignment="1">
      <alignment horizontal="right" vertical="center"/>
    </xf>
    <xf numFmtId="4" fontId="11" fillId="0" borderId="6" xfId="1" applyNumberFormat="1" applyFont="1" applyBorder="1" applyAlignment="1">
      <alignment horizontal="right" vertical="center" wrapText="1"/>
    </xf>
    <xf numFmtId="0" fontId="5" fillId="0" borderId="2" xfId="1" applyFont="1" applyBorder="1" applyAlignment="1">
      <alignment horizontal="center" wrapText="1"/>
    </xf>
    <xf numFmtId="0" fontId="5" fillId="0" borderId="2" xfId="1" applyFont="1" applyBorder="1" applyAlignment="1">
      <alignment horizontal="justify" vertical="top" wrapText="1"/>
    </xf>
    <xf numFmtId="0" fontId="16" fillId="2" borderId="7" xfId="1" applyFont="1" applyFill="1" applyBorder="1" applyAlignment="1">
      <alignment horizontal="left" vertical="top"/>
    </xf>
    <xf numFmtId="0" fontId="13" fillId="2" borderId="8" xfId="1" applyFont="1" applyFill="1" applyBorder="1" applyAlignment="1">
      <alignment horizontal="justify" vertical="top" wrapText="1"/>
    </xf>
    <xf numFmtId="164" fontId="4" fillId="2" borderId="8" xfId="1" applyNumberFormat="1" applyFont="1" applyFill="1" applyBorder="1" applyAlignment="1">
      <alignment horizontal="right" vertical="center" wrapText="1"/>
    </xf>
    <xf numFmtId="4" fontId="1" fillId="2" borderId="9" xfId="1" applyNumberFormat="1" applyFill="1" applyBorder="1" applyAlignment="1">
      <alignment horizontal="right" vertical="center"/>
    </xf>
    <xf numFmtId="0" fontId="17" fillId="0" borderId="10" xfId="1" applyFont="1" applyBorder="1" applyAlignment="1">
      <alignment horizontal="left" vertical="top"/>
    </xf>
    <xf numFmtId="0" fontId="13" fillId="0" borderId="11" xfId="1" applyFont="1" applyBorder="1" applyAlignment="1">
      <alignment horizontal="justify" vertical="top"/>
    </xf>
    <xf numFmtId="164" fontId="3" fillId="0" borderId="11" xfId="1" applyNumberFormat="1" applyFont="1" applyBorder="1" applyAlignment="1">
      <alignment horizontal="right" vertical="center"/>
    </xf>
    <xf numFmtId="4" fontId="9" fillId="0" borderId="11" xfId="1" applyNumberFormat="1" applyFont="1" applyBorder="1" applyAlignment="1">
      <alignment horizontal="right" vertical="center"/>
    </xf>
    <xf numFmtId="4" fontId="1" fillId="0" borderId="12" xfId="1" applyNumberFormat="1" applyBorder="1" applyAlignment="1">
      <alignment horizontal="right" vertical="center"/>
    </xf>
    <xf numFmtId="0" fontId="5" fillId="2" borderId="4" xfId="1" applyFont="1" applyFill="1" applyBorder="1" applyAlignment="1">
      <alignment horizontal="justify" vertical="top"/>
    </xf>
    <xf numFmtId="164" fontId="5" fillId="2" borderId="4" xfId="1" applyNumberFormat="1" applyFont="1" applyFill="1" applyBorder="1" applyAlignment="1">
      <alignment horizontal="right" vertical="center"/>
    </xf>
    <xf numFmtId="4" fontId="1" fillId="0" borderId="13" xfId="1" applyNumberFormat="1" applyBorder="1" applyAlignment="1">
      <alignment horizontal="right" vertical="center"/>
    </xf>
    <xf numFmtId="0" fontId="5" fillId="0" borderId="4" xfId="1" applyFont="1" applyBorder="1" applyAlignment="1">
      <alignment horizontal="justify" vertical="top"/>
    </xf>
    <xf numFmtId="164" fontId="5" fillId="0" borderId="4" xfId="1" applyNumberFormat="1" applyFont="1" applyBorder="1" applyAlignment="1">
      <alignment horizontal="right" vertical="center"/>
    </xf>
    <xf numFmtId="0" fontId="4" fillId="0" borderId="2" xfId="1" applyNumberFormat="1" applyFont="1" applyBorder="1" applyAlignment="1">
      <alignment horizontal="left" vertical="top" wrapText="1"/>
    </xf>
    <xf numFmtId="0" fontId="5" fillId="0" borderId="2" xfId="1" applyNumberFormat="1" applyFont="1" applyBorder="1" applyAlignment="1">
      <alignment horizontal="justify" vertical="top" wrapText="1"/>
    </xf>
    <xf numFmtId="164" fontId="4" fillId="0" borderId="2" xfId="1" applyNumberFormat="1" applyFont="1" applyBorder="1" applyAlignment="1">
      <alignment horizontal="right" vertical="center" wrapText="1"/>
    </xf>
    <xf numFmtId="4" fontId="11" fillId="0" borderId="2" xfId="1" applyNumberFormat="1" applyFont="1" applyBorder="1" applyAlignment="1">
      <alignment horizontal="right" vertical="center" wrapText="1"/>
    </xf>
    <xf numFmtId="0" fontId="3" fillId="0" borderId="3" xfId="1" applyNumberFormat="1" applyFont="1" applyBorder="1" applyAlignment="1">
      <alignment horizontal="left" vertical="top" wrapText="1"/>
    </xf>
    <xf numFmtId="0" fontId="5" fillId="0" borderId="3" xfId="1" applyNumberFormat="1" applyFont="1" applyBorder="1" applyAlignment="1">
      <alignment horizontal="justify" vertical="top" wrapText="1"/>
    </xf>
    <xf numFmtId="4" fontId="9" fillId="0" borderId="4" xfId="1" applyNumberFormat="1" applyFont="1" applyBorder="1" applyAlignment="1">
      <alignment horizontal="right" vertical="center" wrapText="1"/>
    </xf>
    <xf numFmtId="4" fontId="11" fillId="0" borderId="13" xfId="1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5" fillId="0" borderId="4" xfId="1" applyNumberFormat="1" applyFont="1" applyBorder="1" applyAlignment="1">
      <alignment horizontal="justify" vertical="top" wrapText="1"/>
    </xf>
    <xf numFmtId="4" fontId="21" fillId="0" borderId="13" xfId="1" applyNumberFormat="1" applyFont="1" applyBorder="1" applyAlignment="1">
      <alignment horizontal="right" vertical="center" wrapText="1"/>
    </xf>
    <xf numFmtId="0" fontId="3" fillId="0" borderId="3" xfId="1" applyNumberFormat="1" applyFont="1" applyBorder="1" applyAlignment="1">
      <alignment horizontal="left" vertical="center" wrapText="1"/>
    </xf>
    <xf numFmtId="4" fontId="26" fillId="0" borderId="13" xfId="1" applyNumberFormat="1" applyFont="1" applyBorder="1" applyAlignment="1">
      <alignment horizontal="right" vertical="center" wrapText="1"/>
    </xf>
    <xf numFmtId="0" fontId="17" fillId="0" borderId="3" xfId="1" applyNumberFormat="1" applyFont="1" applyBorder="1" applyAlignment="1">
      <alignment horizontal="justify" vertical="center" wrapText="1"/>
    </xf>
    <xf numFmtId="0" fontId="13" fillId="0" borderId="4" xfId="1" applyNumberFormat="1" applyFont="1" applyBorder="1" applyAlignment="1">
      <alignment horizontal="justify" vertical="center" wrapText="1"/>
    </xf>
    <xf numFmtId="4" fontId="26" fillId="0" borderId="6" xfId="1" applyNumberFormat="1" applyFont="1" applyBorder="1" applyAlignment="1">
      <alignment horizontal="right" vertical="center" wrapText="1"/>
    </xf>
    <xf numFmtId="0" fontId="4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justify" vertical="center" wrapText="1"/>
    </xf>
    <xf numFmtId="0" fontId="3" fillId="0" borderId="3" xfId="1" applyNumberFormat="1" applyFont="1" applyBorder="1" applyAlignment="1">
      <alignment horizontal="justify" vertical="center" wrapText="1"/>
    </xf>
    <xf numFmtId="0" fontId="3" fillId="0" borderId="4" xfId="1" applyFont="1" applyBorder="1" applyAlignment="1">
      <alignment horizontal="justify" vertical="center" wrapText="1"/>
    </xf>
    <xf numFmtId="0" fontId="17" fillId="0" borderId="14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justify" vertical="center" wrapText="1"/>
    </xf>
    <xf numFmtId="164" fontId="17" fillId="0" borderId="15" xfId="1" applyNumberFormat="1" applyFont="1" applyBorder="1" applyAlignment="1">
      <alignment horizontal="right" vertical="center" wrapText="1"/>
    </xf>
    <xf numFmtId="4" fontId="11" fillId="0" borderId="15" xfId="1" applyNumberFormat="1" applyFont="1" applyBorder="1"/>
    <xf numFmtId="4" fontId="26" fillId="0" borderId="16" xfId="1" applyNumberFormat="1" applyFont="1" applyBorder="1"/>
    <xf numFmtId="0" fontId="1" fillId="2" borderId="1" xfId="1" applyFill="1" applyBorder="1"/>
    <xf numFmtId="0" fontId="1" fillId="4" borderId="1" xfId="1" applyFill="1" applyBorder="1"/>
    <xf numFmtId="4" fontId="1" fillId="4" borderId="1" xfId="1" applyNumberFormat="1" applyFill="1" applyBorder="1"/>
    <xf numFmtId="4" fontId="18" fillId="4" borderId="2" xfId="1" applyNumberFormat="1" applyFont="1" applyFill="1" applyBorder="1"/>
    <xf numFmtId="4" fontId="1" fillId="4" borderId="2" xfId="1" applyNumberFormat="1" applyFill="1" applyBorder="1" applyAlignment="1">
      <alignment horizontal="right" vertical="center"/>
    </xf>
    <xf numFmtId="0" fontId="17" fillId="5" borderId="5" xfId="1" applyFont="1" applyFill="1" applyBorder="1" applyAlignment="1">
      <alignment horizontal="left" vertical="top"/>
    </xf>
    <xf numFmtId="0" fontId="17" fillId="5" borderId="5" xfId="1" applyFont="1" applyFill="1" applyBorder="1" applyAlignment="1">
      <alignment horizontal="justify" vertical="center"/>
    </xf>
    <xf numFmtId="4" fontId="11" fillId="5" borderId="5" xfId="1" applyNumberFormat="1" applyFont="1" applyFill="1" applyBorder="1"/>
    <xf numFmtId="4" fontId="15" fillId="5" borderId="5" xfId="1" applyNumberFormat="1" applyFont="1" applyFill="1" applyBorder="1"/>
    <xf numFmtId="0" fontId="17" fillId="5" borderId="1" xfId="1" applyFont="1" applyFill="1" applyBorder="1" applyAlignment="1">
      <alignment horizontal="justify" vertical="center"/>
    </xf>
    <xf numFmtId="4" fontId="11" fillId="5" borderId="1" xfId="1" applyNumberFormat="1" applyFont="1" applyFill="1" applyBorder="1" applyAlignment="1">
      <alignment horizontal="right" vertical="center"/>
    </xf>
    <xf numFmtId="4" fontId="11" fillId="5" borderId="1" xfId="1" applyNumberFormat="1" applyFont="1" applyFill="1" applyBorder="1"/>
    <xf numFmtId="0" fontId="17" fillId="5" borderId="1" xfId="1" applyFont="1" applyFill="1" applyBorder="1" applyAlignment="1">
      <alignment horizontal="left" vertical="top"/>
    </xf>
    <xf numFmtId="0" fontId="17" fillId="5" borderId="2" xfId="1" applyFont="1" applyFill="1" applyBorder="1" applyAlignment="1">
      <alignment horizontal="left" vertical="top"/>
    </xf>
    <xf numFmtId="0" fontId="17" fillId="5" borderId="2" xfId="1" applyFont="1" applyFill="1" applyBorder="1" applyAlignment="1">
      <alignment horizontal="justify" vertical="center"/>
    </xf>
    <xf numFmtId="4" fontId="11" fillId="5" borderId="2" xfId="1" applyNumberFormat="1" applyFont="1" applyFill="1" applyBorder="1"/>
    <xf numFmtId="4" fontId="15" fillId="5" borderId="2" xfId="1" applyNumberFormat="1" applyFont="1" applyFill="1" applyBorder="1"/>
    <xf numFmtId="0" fontId="17" fillId="0" borderId="4" xfId="1" applyFont="1" applyBorder="1" applyAlignment="1">
      <alignment horizontal="justify" vertical="center"/>
    </xf>
    <xf numFmtId="4" fontId="11" fillId="5" borderId="5" xfId="1" applyNumberFormat="1" applyFont="1" applyFill="1" applyBorder="1" applyAlignment="1">
      <alignment vertical="center" wrapText="1"/>
    </xf>
    <xf numFmtId="0" fontId="17" fillId="5" borderId="5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4" fontId="8" fillId="0" borderId="2" xfId="1" applyNumberFormat="1" applyFont="1" applyBorder="1"/>
    <xf numFmtId="4" fontId="1" fillId="6" borderId="1" xfId="1" applyNumberFormat="1" applyFill="1" applyBorder="1" applyAlignment="1">
      <alignment horizontal="right" vertical="center" wrapText="1"/>
    </xf>
    <xf numFmtId="4" fontId="8" fillId="6" borderId="1" xfId="1" applyNumberFormat="1" applyFont="1" applyFill="1" applyBorder="1" applyAlignment="1">
      <alignment horizontal="right" vertical="center" wrapText="1"/>
    </xf>
    <xf numFmtId="0" fontId="4" fillId="6" borderId="1" xfId="1" applyNumberFormat="1" applyFont="1" applyFill="1" applyBorder="1" applyAlignment="1">
      <alignment horizontal="left" vertical="top" wrapText="1"/>
    </xf>
    <xf numFmtId="0" fontId="5" fillId="6" borderId="1" xfId="1" applyNumberFormat="1" applyFont="1" applyFill="1" applyBorder="1" applyAlignment="1">
      <alignment horizontal="justify" vertical="top" wrapText="1"/>
    </xf>
    <xf numFmtId="164" fontId="4" fillId="6" borderId="1" xfId="1" applyNumberFormat="1" applyFont="1" applyFill="1" applyBorder="1" applyAlignment="1">
      <alignment horizontal="right" vertical="center" wrapText="1"/>
    </xf>
    <xf numFmtId="4" fontId="22" fillId="5" borderId="1" xfId="1" applyNumberFormat="1" applyFont="1" applyFill="1" applyBorder="1" applyAlignment="1">
      <alignment horizontal="right" vertical="center" wrapText="1"/>
    </xf>
    <xf numFmtId="4" fontId="11" fillId="5" borderId="6" xfId="1" applyNumberFormat="1" applyFont="1" applyFill="1" applyBorder="1" applyAlignment="1">
      <alignment horizontal="right" vertical="center" wrapText="1"/>
    </xf>
    <xf numFmtId="0" fontId="13" fillId="5" borderId="5" xfId="1" applyFont="1" applyFill="1" applyBorder="1" applyAlignment="1">
      <alignment horizontal="justify" vertical="top"/>
    </xf>
    <xf numFmtId="4" fontId="11" fillId="5" borderId="5" xfId="1" applyNumberFormat="1" applyFont="1" applyFill="1" applyBorder="1" applyAlignment="1">
      <alignment horizontal="right" vertical="center" wrapText="1"/>
    </xf>
    <xf numFmtId="0" fontId="13" fillId="5" borderId="1" xfId="1" applyFont="1" applyFill="1" applyBorder="1" applyAlignment="1">
      <alignment horizontal="justify" vertical="top"/>
    </xf>
    <xf numFmtId="4" fontId="26" fillId="5" borderId="1" xfId="1" applyNumberFormat="1" applyFont="1" applyFill="1" applyBorder="1" applyAlignment="1">
      <alignment vertical="center" wrapText="1"/>
    </xf>
    <xf numFmtId="4" fontId="11" fillId="5" borderId="1" xfId="1" applyNumberFormat="1" applyFont="1" applyFill="1" applyBorder="1" applyAlignment="1">
      <alignment horizontal="right" vertical="center" wrapText="1"/>
    </xf>
    <xf numFmtId="4" fontId="11" fillId="5" borderId="5" xfId="1" applyNumberFormat="1" applyFont="1" applyFill="1" applyBorder="1" applyAlignment="1">
      <alignment horizontal="right" vertical="center"/>
    </xf>
    <xf numFmtId="4" fontId="1" fillId="5" borderId="5" xfId="1" applyNumberFormat="1" applyFill="1" applyBorder="1" applyAlignment="1">
      <alignment horizontal="right" vertical="center"/>
    </xf>
    <xf numFmtId="0" fontId="5" fillId="5" borderId="5" xfId="1" applyFont="1" applyFill="1" applyBorder="1" applyAlignment="1">
      <alignment horizontal="justify" vertical="top"/>
    </xf>
    <xf numFmtId="4" fontId="21" fillId="5" borderId="5" xfId="1" applyNumberFormat="1" applyFont="1" applyFill="1" applyBorder="1"/>
    <xf numFmtId="4" fontId="18" fillId="5" borderId="5" xfId="1" applyNumberFormat="1" applyFont="1" applyFill="1" applyBorder="1"/>
    <xf numFmtId="4" fontId="1" fillId="6" borderId="5" xfId="1" applyNumberFormat="1" applyFill="1" applyBorder="1"/>
    <xf numFmtId="0" fontId="10" fillId="0" borderId="0" xfId="1" applyFont="1" applyBorder="1" applyAlignment="1">
      <alignment horizontal="left" vertical="top"/>
    </xf>
    <xf numFmtId="164" fontId="4" fillId="0" borderId="0" xfId="1" applyNumberFormat="1" applyFont="1" applyBorder="1" applyAlignment="1">
      <alignment horizontal="right" vertical="center"/>
    </xf>
    <xf numFmtId="4" fontId="23" fillId="0" borderId="0" xfId="1" applyNumberFormat="1" applyFont="1" applyBorder="1"/>
    <xf numFmtId="4" fontId="9" fillId="0" borderId="0" xfId="1" applyNumberFormat="1" applyFont="1" applyBorder="1"/>
    <xf numFmtId="4" fontId="18" fillId="0" borderId="0" xfId="1" applyNumberFormat="1" applyFont="1" applyBorder="1"/>
    <xf numFmtId="0" fontId="5" fillId="5" borderId="5" xfId="1" applyNumberFormat="1" applyFont="1" applyFill="1" applyBorder="1" applyAlignment="1">
      <alignment horizontal="justify" vertical="top" wrapText="1"/>
    </xf>
    <xf numFmtId="4" fontId="9" fillId="5" borderId="5" xfId="1" applyNumberFormat="1" applyFont="1" applyFill="1" applyBorder="1" applyAlignment="1">
      <alignment horizontal="right" vertical="center" wrapText="1"/>
    </xf>
    <xf numFmtId="4" fontId="21" fillId="5" borderId="5" xfId="1" applyNumberFormat="1" applyFont="1" applyFill="1" applyBorder="1" applyAlignment="1">
      <alignment horizontal="right" vertical="center" wrapText="1"/>
    </xf>
    <xf numFmtId="0" fontId="5" fillId="5" borderId="1" xfId="1" applyNumberFormat="1" applyFont="1" applyFill="1" applyBorder="1" applyAlignment="1">
      <alignment horizontal="justify" vertical="top" wrapText="1"/>
    </xf>
    <xf numFmtId="4" fontId="5" fillId="5" borderId="1" xfId="1" applyNumberFormat="1" applyFont="1" applyFill="1" applyBorder="1" applyProtection="1">
      <protection hidden="1"/>
    </xf>
    <xf numFmtId="4" fontId="1" fillId="5" borderId="1" xfId="1" applyNumberFormat="1" applyFill="1" applyBorder="1" applyAlignment="1">
      <alignment horizontal="right" vertical="center" wrapText="1"/>
    </xf>
    <xf numFmtId="4" fontId="8" fillId="5" borderId="1" xfId="1" applyNumberFormat="1" applyFont="1" applyFill="1" applyBorder="1" applyAlignment="1">
      <alignment horizontal="right" vertical="center" wrapText="1"/>
    </xf>
    <xf numFmtId="0" fontId="5" fillId="5" borderId="2" xfId="1" applyNumberFormat="1" applyFont="1" applyFill="1" applyBorder="1" applyAlignment="1">
      <alignment horizontal="justify" vertical="top" wrapText="1"/>
    </xf>
    <xf numFmtId="4" fontId="1" fillId="5" borderId="2" xfId="1" applyNumberFormat="1" applyFill="1" applyBorder="1" applyAlignment="1">
      <alignment horizontal="right" vertical="center" wrapText="1"/>
    </xf>
    <xf numFmtId="4" fontId="8" fillId="5" borderId="2" xfId="1" applyNumberFormat="1" applyFont="1" applyFill="1" applyBorder="1" applyAlignment="1">
      <alignment horizontal="right" vertical="center" wrapText="1"/>
    </xf>
    <xf numFmtId="4" fontId="13" fillId="5" borderId="5" xfId="1" applyNumberFormat="1" applyFont="1" applyFill="1" applyBorder="1" applyAlignment="1" applyProtection="1">
      <alignment vertical="center" wrapText="1"/>
      <protection hidden="1"/>
    </xf>
    <xf numFmtId="4" fontId="26" fillId="5" borderId="5" xfId="1" applyNumberFormat="1" applyFont="1" applyFill="1" applyBorder="1" applyAlignment="1">
      <alignment horizontal="right" vertical="center" wrapText="1"/>
    </xf>
    <xf numFmtId="0" fontId="13" fillId="5" borderId="6" xfId="1" applyNumberFormat="1" applyFont="1" applyFill="1" applyBorder="1" applyAlignment="1">
      <alignment horizontal="justify" vertical="center" wrapText="1"/>
    </xf>
    <xf numFmtId="4" fontId="13" fillId="5" borderId="6" xfId="1" applyNumberFormat="1" applyFont="1" applyFill="1" applyBorder="1" applyAlignment="1" applyProtection="1">
      <alignment horizontal="right" vertical="center" wrapText="1"/>
      <protection hidden="1"/>
    </xf>
    <xf numFmtId="0" fontId="17" fillId="5" borderId="5" xfId="1" applyNumberFormat="1" applyFont="1" applyFill="1" applyBorder="1" applyAlignment="1">
      <alignment horizontal="justify" vertical="center" wrapText="1"/>
    </xf>
    <xf numFmtId="4" fontId="13" fillId="5" borderId="5" xfId="1" applyNumberFormat="1" applyFont="1" applyFill="1" applyBorder="1" applyAlignment="1" applyProtection="1">
      <alignment horizontal="right" vertical="center" wrapText="1"/>
      <protection hidden="1"/>
    </xf>
    <xf numFmtId="4" fontId="26" fillId="5" borderId="1" xfId="1" applyNumberFormat="1" applyFont="1" applyFill="1" applyBorder="1" applyAlignment="1">
      <alignment horizontal="right" vertical="center" wrapText="1"/>
    </xf>
    <xf numFmtId="0" fontId="5" fillId="5" borderId="1" xfId="1" applyFont="1" applyFill="1" applyBorder="1" applyAlignment="1">
      <alignment horizontal="justify" vertical="center" wrapText="1"/>
    </xf>
    <xf numFmtId="4" fontId="17" fillId="5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5" borderId="2" xfId="1" applyFont="1" applyFill="1" applyBorder="1" applyAlignment="1">
      <alignment horizontal="justify" vertical="center" wrapText="1"/>
    </xf>
    <xf numFmtId="4" fontId="17" fillId="5" borderId="2" xfId="1" applyNumberFormat="1" applyFont="1" applyFill="1" applyBorder="1" applyAlignment="1" applyProtection="1">
      <alignment horizontal="right" vertical="center" wrapText="1"/>
      <protection hidden="1"/>
    </xf>
    <xf numFmtId="4" fontId="9" fillId="5" borderId="2" xfId="1" applyNumberFormat="1" applyFont="1" applyFill="1" applyBorder="1" applyAlignment="1">
      <alignment horizontal="right" vertical="center" wrapText="1"/>
    </xf>
    <xf numFmtId="4" fontId="21" fillId="5" borderId="2" xfId="1" applyNumberFormat="1" applyFont="1" applyFill="1" applyBorder="1" applyAlignment="1">
      <alignment horizontal="right" vertical="center" wrapText="1"/>
    </xf>
    <xf numFmtId="0" fontId="13" fillId="5" borderId="5" xfId="1" applyFont="1" applyFill="1" applyBorder="1" applyAlignment="1">
      <alignment horizontal="justify" vertical="center" wrapText="1"/>
    </xf>
    <xf numFmtId="0" fontId="26" fillId="5" borderId="2" xfId="1" applyFont="1" applyFill="1" applyBorder="1" applyAlignment="1">
      <alignment horizontal="justify" vertical="top"/>
    </xf>
    <xf numFmtId="4" fontId="26" fillId="5" borderId="2" xfId="1" applyNumberFormat="1" applyFont="1" applyFill="1" applyBorder="1" applyAlignment="1">
      <alignment vertical="center"/>
    </xf>
    <xf numFmtId="4" fontId="13" fillId="5" borderId="2" xfId="1" applyNumberFormat="1" applyFont="1" applyFill="1" applyBorder="1" applyProtection="1">
      <protection hidden="1"/>
    </xf>
    <xf numFmtId="4" fontId="5" fillId="5" borderId="5" xfId="1" applyNumberFormat="1" applyFont="1" applyFill="1" applyBorder="1" applyProtection="1">
      <protection hidden="1"/>
    </xf>
    <xf numFmtId="0" fontId="4" fillId="2" borderId="3" xfId="1" applyFont="1" applyFill="1" applyBorder="1" applyAlignment="1">
      <alignment horizontal="left" vertical="top"/>
    </xf>
    <xf numFmtId="0" fontId="3" fillId="0" borderId="3" xfId="1" applyFont="1" applyBorder="1" applyAlignment="1">
      <alignment horizontal="left" vertical="top"/>
    </xf>
    <xf numFmtId="0" fontId="3" fillId="5" borderId="5" xfId="1" applyFont="1" applyFill="1" applyBorder="1" applyAlignment="1">
      <alignment horizontal="left" vertical="top"/>
    </xf>
    <xf numFmtId="0" fontId="3" fillId="5" borderId="5" xfId="1" applyNumberFormat="1" applyFont="1" applyFill="1" applyBorder="1" applyAlignment="1">
      <alignment horizontal="left" vertical="top" wrapText="1"/>
    </xf>
    <xf numFmtId="0" fontId="3" fillId="5" borderId="1" xfId="1" applyNumberFormat="1" applyFont="1" applyFill="1" applyBorder="1" applyAlignment="1">
      <alignment horizontal="left" vertical="top" wrapText="1"/>
    </xf>
    <xf numFmtId="0" fontId="3" fillId="5" borderId="2" xfId="1" applyNumberFormat="1" applyFont="1" applyFill="1" applyBorder="1" applyAlignment="1">
      <alignment horizontal="left" vertical="top" wrapText="1"/>
    </xf>
    <xf numFmtId="0" fontId="3" fillId="5" borderId="5" xfId="1" applyNumberFormat="1" applyFont="1" applyFill="1" applyBorder="1" applyAlignment="1">
      <alignment horizontal="left" vertical="center" wrapText="1"/>
    </xf>
    <xf numFmtId="0" fontId="3" fillId="5" borderId="6" xfId="1" applyNumberFormat="1" applyFont="1" applyFill="1" applyBorder="1" applyAlignment="1">
      <alignment horizontal="justify" vertical="center" wrapText="1"/>
    </xf>
    <xf numFmtId="0" fontId="17" fillId="5" borderId="2" xfId="1" applyNumberFormat="1" applyFont="1" applyFill="1" applyBorder="1" applyAlignment="1">
      <alignment horizontal="justify" vertical="center" wrapText="1"/>
    </xf>
    <xf numFmtId="0" fontId="17" fillId="5" borderId="1" xfId="1" applyNumberFormat="1" applyFont="1" applyFill="1" applyBorder="1" applyAlignment="1">
      <alignment horizontal="justify" vertical="center" wrapText="1"/>
    </xf>
    <xf numFmtId="0" fontId="9" fillId="5" borderId="2" xfId="1" applyFont="1" applyFill="1" applyBorder="1" applyAlignment="1">
      <alignment horizontal="left" vertical="center"/>
    </xf>
    <xf numFmtId="0" fontId="1" fillId="8" borderId="1" xfId="1" applyFill="1" applyBorder="1"/>
    <xf numFmtId="4" fontId="9" fillId="0" borderId="15" xfId="1" applyNumberFormat="1" applyFont="1" applyBorder="1"/>
    <xf numFmtId="0" fontId="3" fillId="0" borderId="14" xfId="1" applyNumberFormat="1" applyFont="1" applyBorder="1" applyAlignment="1">
      <alignment horizontal="justify" vertical="center" wrapText="1"/>
    </xf>
    <xf numFmtId="0" fontId="13" fillId="0" borderId="15" xfId="1" applyNumberFormat="1" applyFont="1" applyBorder="1" applyAlignment="1">
      <alignment horizontal="justify" vertical="center" wrapText="1"/>
    </xf>
    <xf numFmtId="4" fontId="11" fillId="0" borderId="15" xfId="1" applyNumberFormat="1" applyFont="1" applyBorder="1" applyAlignment="1">
      <alignment horizontal="right" vertical="center" wrapText="1"/>
    </xf>
    <xf numFmtId="4" fontId="26" fillId="0" borderId="16" xfId="1" applyNumberFormat="1" applyFont="1" applyBorder="1" applyAlignment="1">
      <alignment horizontal="right" vertical="center" wrapText="1"/>
    </xf>
    <xf numFmtId="0" fontId="3" fillId="5" borderId="1" xfId="1" applyNumberFormat="1" applyFont="1" applyFill="1" applyBorder="1" applyAlignment="1">
      <alignment horizontal="justify" vertical="center" wrapText="1"/>
    </xf>
    <xf numFmtId="0" fontId="13" fillId="5" borderId="1" xfId="1" applyNumberFormat="1" applyFont="1" applyFill="1" applyBorder="1" applyAlignment="1">
      <alignment horizontal="justify" vertical="center" wrapText="1"/>
    </xf>
    <xf numFmtId="4" fontId="13" fillId="5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3" borderId="1" xfId="1" applyNumberFormat="1" applyFont="1" applyFill="1" applyBorder="1" applyAlignment="1">
      <alignment horizontal="justify" vertical="center" wrapText="1"/>
    </xf>
    <xf numFmtId="0" fontId="13" fillId="3" borderId="1" xfId="1" applyNumberFormat="1" applyFont="1" applyFill="1" applyBorder="1" applyAlignment="1">
      <alignment horizontal="justify" vertical="center" wrapText="1"/>
    </xf>
    <xf numFmtId="4" fontId="13" fillId="3" borderId="1" xfId="1" applyNumberFormat="1" applyFont="1" applyFill="1" applyBorder="1" applyAlignment="1" applyProtection="1">
      <alignment horizontal="right" vertical="center" wrapText="1"/>
      <protection hidden="1"/>
    </xf>
    <xf numFmtId="4" fontId="11" fillId="3" borderId="1" xfId="1" applyNumberFormat="1" applyFont="1" applyFill="1" applyBorder="1" applyAlignment="1">
      <alignment horizontal="right" vertical="center" wrapText="1"/>
    </xf>
    <xf numFmtId="0" fontId="13" fillId="0" borderId="4" xfId="1" applyFont="1" applyBorder="1" applyAlignment="1">
      <alignment horizontal="justify" vertical="center" wrapText="1"/>
    </xf>
    <xf numFmtId="0" fontId="17" fillId="9" borderId="1" xfId="1" applyFont="1" applyFill="1" applyBorder="1" applyAlignment="1">
      <alignment horizontal="left" vertical="center" wrapText="1"/>
    </xf>
    <xf numFmtId="0" fontId="17" fillId="9" borderId="1" xfId="1" applyFont="1" applyFill="1" applyBorder="1" applyAlignment="1">
      <alignment horizontal="justify" vertical="center"/>
    </xf>
    <xf numFmtId="164" fontId="17" fillId="9" borderId="1" xfId="1" applyNumberFormat="1" applyFont="1" applyFill="1" applyBorder="1" applyAlignment="1">
      <alignment horizontal="right" vertical="center"/>
    </xf>
    <xf numFmtId="4" fontId="11" fillId="9" borderId="1" xfId="1" applyNumberFormat="1" applyFont="1" applyFill="1" applyBorder="1" applyAlignment="1">
      <alignment vertical="center" wrapText="1"/>
    </xf>
    <xf numFmtId="4" fontId="15" fillId="9" borderId="1" xfId="1" applyNumberFormat="1" applyFont="1" applyFill="1" applyBorder="1"/>
    <xf numFmtId="4" fontId="11" fillId="9" borderId="1" xfId="1" applyNumberFormat="1" applyFont="1" applyFill="1" applyBorder="1"/>
    <xf numFmtId="0" fontId="17" fillId="9" borderId="5" xfId="1" applyFont="1" applyFill="1" applyBorder="1" applyAlignment="1">
      <alignment horizontal="left" vertical="center" wrapText="1"/>
    </xf>
    <xf numFmtId="0" fontId="17" fillId="9" borderId="5" xfId="1" applyFont="1" applyFill="1" applyBorder="1" applyAlignment="1">
      <alignment horizontal="justify" vertical="center"/>
    </xf>
    <xf numFmtId="164" fontId="17" fillId="9" borderId="5" xfId="1" applyNumberFormat="1" applyFont="1" applyFill="1" applyBorder="1" applyAlignment="1">
      <alignment horizontal="right" vertical="center"/>
    </xf>
    <xf numFmtId="4" fontId="11" fillId="9" borderId="5" xfId="1" applyNumberFormat="1" applyFont="1" applyFill="1" applyBorder="1"/>
    <xf numFmtId="4" fontId="15" fillId="9" borderId="5" xfId="1" applyNumberFormat="1" applyFont="1" applyFill="1" applyBorder="1"/>
    <xf numFmtId="0" fontId="17" fillId="0" borderId="22" xfId="1" applyFont="1" applyBorder="1" applyAlignment="1">
      <alignment horizontal="left" vertical="center" wrapText="1"/>
    </xf>
    <xf numFmtId="0" fontId="13" fillId="9" borderId="5" xfId="1" applyFont="1" applyFill="1" applyBorder="1" applyAlignment="1">
      <alignment horizontal="justify" vertical="center" wrapText="1"/>
    </xf>
    <xf numFmtId="164" fontId="13" fillId="9" borderId="5" xfId="1" applyNumberFormat="1" applyFont="1" applyFill="1" applyBorder="1" applyAlignment="1">
      <alignment horizontal="right" vertical="center" wrapText="1"/>
    </xf>
    <xf numFmtId="4" fontId="26" fillId="9" borderId="5" xfId="1" applyNumberFormat="1" applyFont="1" applyFill="1" applyBorder="1" applyAlignment="1">
      <alignment vertical="center" wrapText="1"/>
    </xf>
    <xf numFmtId="4" fontId="26" fillId="9" borderId="5" xfId="1" applyNumberFormat="1" applyFont="1" applyFill="1" applyBorder="1"/>
    <xf numFmtId="0" fontId="13" fillId="9" borderId="1" xfId="1" applyFont="1" applyFill="1" applyBorder="1" applyAlignment="1">
      <alignment horizontal="justify" vertical="center"/>
    </xf>
    <xf numFmtId="164" fontId="13" fillId="9" borderId="1" xfId="1" applyNumberFormat="1" applyFont="1" applyFill="1" applyBorder="1" applyAlignment="1">
      <alignment horizontal="right" vertical="center"/>
    </xf>
    <xf numFmtId="4" fontId="26" fillId="9" borderId="1" xfId="1" applyNumberFormat="1" applyFont="1" applyFill="1" applyBorder="1" applyAlignment="1">
      <alignment vertical="center" wrapText="1"/>
    </xf>
    <xf numFmtId="4" fontId="26" fillId="9" borderId="1" xfId="1" applyNumberFormat="1" applyFont="1" applyFill="1" applyBorder="1"/>
    <xf numFmtId="4" fontId="11" fillId="9" borderId="1" xfId="1" applyNumberFormat="1" applyFont="1" applyFill="1" applyBorder="1" applyAlignment="1">
      <alignment horizontal="right" vertical="center" wrapText="1"/>
    </xf>
    <xf numFmtId="4" fontId="22" fillId="9" borderId="2" xfId="1" applyNumberFormat="1" applyFont="1" applyFill="1" applyBorder="1" applyAlignment="1">
      <alignment horizontal="right" vertical="center" wrapText="1"/>
    </xf>
    <xf numFmtId="0" fontId="3" fillId="9" borderId="5" xfId="1" applyNumberFormat="1" applyFont="1" applyFill="1" applyBorder="1" applyAlignment="1">
      <alignment horizontal="left" vertical="top" wrapText="1"/>
    </xf>
    <xf numFmtId="0" fontId="13" fillId="9" borderId="5" xfId="1" applyNumberFormat="1" applyFont="1" applyFill="1" applyBorder="1" applyAlignment="1">
      <alignment horizontal="justify" vertical="top" wrapText="1"/>
    </xf>
    <xf numFmtId="4" fontId="17" fillId="9" borderId="5" xfId="1" applyNumberFormat="1" applyFont="1" applyFill="1" applyBorder="1" applyProtection="1">
      <protection hidden="1"/>
    </xf>
    <xf numFmtId="4" fontId="11" fillId="9" borderId="5" xfId="1" applyNumberFormat="1" applyFont="1" applyFill="1" applyBorder="1" applyAlignment="1">
      <alignment horizontal="right" vertical="center" wrapText="1"/>
    </xf>
    <xf numFmtId="4" fontId="26" fillId="9" borderId="5" xfId="1" applyNumberFormat="1" applyFont="1" applyFill="1" applyBorder="1" applyAlignment="1">
      <alignment horizontal="right" vertical="center" wrapText="1"/>
    </xf>
    <xf numFmtId="0" fontId="3" fillId="9" borderId="1" xfId="1" applyNumberFormat="1" applyFont="1" applyFill="1" applyBorder="1" applyAlignment="1">
      <alignment horizontal="left" vertical="top" wrapText="1"/>
    </xf>
    <xf numFmtId="0" fontId="5" fillId="9" borderId="1" xfId="1" applyNumberFormat="1" applyFont="1" applyFill="1" applyBorder="1" applyAlignment="1">
      <alignment horizontal="justify" vertical="top" wrapText="1"/>
    </xf>
    <xf numFmtId="164" fontId="5" fillId="9" borderId="1" xfId="1" applyNumberFormat="1" applyFont="1" applyFill="1" applyBorder="1" applyAlignment="1">
      <alignment horizontal="right" vertical="center" wrapText="1"/>
    </xf>
    <xf numFmtId="4" fontId="5" fillId="9" borderId="1" xfId="1" applyNumberFormat="1" applyFont="1" applyFill="1" applyBorder="1" applyProtection="1">
      <protection hidden="1"/>
    </xf>
    <xf numFmtId="4" fontId="1" fillId="9" borderId="1" xfId="1" applyNumberFormat="1" applyFill="1" applyBorder="1" applyAlignment="1">
      <alignment horizontal="right" vertical="center" wrapText="1"/>
    </xf>
    <xf numFmtId="4" fontId="26" fillId="9" borderId="1" xfId="1" applyNumberFormat="1" applyFont="1" applyFill="1" applyBorder="1" applyAlignment="1">
      <alignment horizontal="right" vertical="center" wrapText="1"/>
    </xf>
    <xf numFmtId="4" fontId="13" fillId="9" borderId="1" xfId="1" applyNumberFormat="1" applyFont="1" applyFill="1" applyBorder="1" applyProtection="1">
      <protection hidden="1"/>
    </xf>
    <xf numFmtId="0" fontId="3" fillId="9" borderId="1" xfId="1" applyNumberFormat="1" applyFont="1" applyFill="1" applyBorder="1" applyAlignment="1">
      <alignment horizontal="left" vertical="center" wrapText="1"/>
    </xf>
    <xf numFmtId="4" fontId="17" fillId="9" borderId="1" xfId="1" applyNumberFormat="1" applyFont="1" applyFill="1" applyBorder="1" applyAlignment="1" applyProtection="1">
      <alignment vertical="center" wrapText="1"/>
      <protection hidden="1"/>
    </xf>
    <xf numFmtId="4" fontId="8" fillId="9" borderId="1" xfId="1" applyNumberFormat="1" applyFont="1" applyFill="1" applyBorder="1" applyAlignment="1">
      <alignment horizontal="right" vertical="center" wrapText="1"/>
    </xf>
    <xf numFmtId="4" fontId="26" fillId="0" borderId="23" xfId="1" applyNumberFormat="1" applyFont="1" applyBorder="1" applyAlignment="1">
      <alignment horizontal="right" vertical="center" wrapText="1"/>
    </xf>
    <xf numFmtId="0" fontId="3" fillId="9" borderId="1" xfId="1" applyNumberFormat="1" applyFont="1" applyFill="1" applyBorder="1" applyAlignment="1">
      <alignment horizontal="justify" vertical="center" wrapText="1"/>
    </xf>
    <xf numFmtId="0" fontId="5" fillId="9" borderId="1" xfId="1" applyNumberFormat="1" applyFont="1" applyFill="1" applyBorder="1" applyAlignment="1">
      <alignment horizontal="justify" vertical="center" wrapText="1"/>
    </xf>
    <xf numFmtId="4" fontId="26" fillId="10" borderId="1" xfId="1" applyNumberFormat="1" applyFont="1" applyFill="1" applyBorder="1" applyAlignment="1">
      <alignment horizontal="right" vertical="center" wrapText="1"/>
    </xf>
    <xf numFmtId="0" fontId="3" fillId="9" borderId="5" xfId="1" applyNumberFormat="1" applyFont="1" applyFill="1" applyBorder="1" applyAlignment="1">
      <alignment horizontal="justify" vertical="center" wrapText="1"/>
    </xf>
    <xf numFmtId="0" fontId="5" fillId="9" borderId="5" xfId="1" applyNumberFormat="1" applyFont="1" applyFill="1" applyBorder="1" applyAlignment="1">
      <alignment horizontal="justify" vertical="center" wrapText="1"/>
    </xf>
    <xf numFmtId="4" fontId="5" fillId="9" borderId="5" xfId="1" applyNumberFormat="1" applyFont="1" applyFill="1" applyBorder="1" applyAlignment="1" applyProtection="1">
      <alignment horizontal="right" vertical="center" wrapText="1"/>
      <protection hidden="1"/>
    </xf>
    <xf numFmtId="4" fontId="1" fillId="9" borderId="5" xfId="1" applyNumberFormat="1" applyFill="1" applyBorder="1" applyAlignment="1">
      <alignment horizontal="right" vertical="center" wrapText="1"/>
    </xf>
    <xf numFmtId="4" fontId="8" fillId="9" borderId="5" xfId="1" applyNumberFormat="1" applyFont="1" applyFill="1" applyBorder="1" applyAlignment="1">
      <alignment horizontal="right" vertical="center" wrapText="1"/>
    </xf>
    <xf numFmtId="4" fontId="17" fillId="9" borderId="1" xfId="1" applyNumberFormat="1" applyFont="1" applyFill="1" applyBorder="1" applyAlignment="1" applyProtection="1">
      <alignment horizontal="right" vertical="center"/>
      <protection hidden="1"/>
    </xf>
    <xf numFmtId="0" fontId="17" fillId="9" borderId="5" xfId="1" applyNumberFormat="1" applyFont="1" applyFill="1" applyBorder="1" applyAlignment="1">
      <alignment horizontal="justify" vertical="center" wrapText="1"/>
    </xf>
    <xf numFmtId="164" fontId="5" fillId="9" borderId="5" xfId="1" applyNumberFormat="1" applyFont="1" applyFill="1" applyBorder="1" applyAlignment="1">
      <alignment horizontal="right" vertical="center" wrapText="1"/>
    </xf>
    <xf numFmtId="164" fontId="3" fillId="0" borderId="15" xfId="1" applyNumberFormat="1" applyFont="1" applyBorder="1" applyAlignment="1">
      <alignment horizontal="right" vertical="center" wrapText="1"/>
    </xf>
    <xf numFmtId="4" fontId="9" fillId="0" borderId="15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23" fillId="6" borderId="15" xfId="1" applyNumberFormat="1" applyFont="1" applyFill="1" applyBorder="1" applyAlignment="1">
      <alignment horizontal="right" vertical="center"/>
    </xf>
    <xf numFmtId="0" fontId="17" fillId="0" borderId="14" xfId="1" applyNumberFormat="1" applyFont="1" applyBorder="1" applyAlignment="1">
      <alignment horizontal="justify" vertical="center" wrapText="1"/>
    </xf>
    <xf numFmtId="0" fontId="5" fillId="0" borderId="15" xfId="1" applyNumberFormat="1" applyFont="1" applyBorder="1" applyAlignment="1">
      <alignment horizontal="justify" vertical="center" wrapText="1"/>
    </xf>
    <xf numFmtId="4" fontId="21" fillId="0" borderId="16" xfId="1" applyNumberFormat="1" applyFont="1" applyBorder="1" applyAlignment="1">
      <alignment horizontal="right" vertical="center" wrapText="1"/>
    </xf>
    <xf numFmtId="4" fontId="23" fillId="6" borderId="16" xfId="1" applyNumberFormat="1" applyFont="1" applyFill="1" applyBorder="1" applyAlignment="1">
      <alignment horizontal="right" vertical="center" wrapText="1"/>
    </xf>
    <xf numFmtId="0" fontId="13" fillId="0" borderId="15" xfId="1" applyFont="1" applyBorder="1" applyAlignment="1">
      <alignment horizontal="justify" vertical="center"/>
    </xf>
    <xf numFmtId="164" fontId="3" fillId="0" borderId="15" xfId="1" applyNumberFormat="1" applyFont="1" applyBorder="1" applyAlignment="1">
      <alignment horizontal="right" vertical="center"/>
    </xf>
    <xf numFmtId="164" fontId="4" fillId="7" borderId="4" xfId="1" applyNumberFormat="1" applyFont="1" applyFill="1" applyBorder="1" applyAlignment="1">
      <alignment horizontal="right" vertical="center"/>
    </xf>
    <xf numFmtId="0" fontId="3" fillId="9" borderId="2" xfId="1" applyNumberFormat="1" applyFont="1" applyFill="1" applyBorder="1" applyAlignment="1">
      <alignment horizontal="justify" vertical="center" wrapText="1"/>
    </xf>
    <xf numFmtId="0" fontId="5" fillId="9" borderId="2" xfId="1" applyNumberFormat="1" applyFont="1" applyFill="1" applyBorder="1" applyAlignment="1">
      <alignment horizontal="justify" vertical="center" wrapText="1"/>
    </xf>
    <xf numFmtId="164" fontId="5" fillId="9" borderId="2" xfId="1" applyNumberFormat="1" applyFont="1" applyFill="1" applyBorder="1" applyAlignment="1">
      <alignment horizontal="right" vertical="center" wrapText="1"/>
    </xf>
    <xf numFmtId="4" fontId="9" fillId="0" borderId="13" xfId="1" applyNumberFormat="1" applyFont="1" applyBorder="1" applyAlignment="1">
      <alignment vertical="center"/>
    </xf>
    <xf numFmtId="4" fontId="9" fillId="0" borderId="2" xfId="1" applyNumberFormat="1" applyFont="1" applyBorder="1" applyAlignment="1">
      <alignment vertical="center"/>
    </xf>
    <xf numFmtId="4" fontId="9" fillId="0" borderId="16" xfId="1" applyNumberFormat="1" applyFont="1" applyBorder="1"/>
    <xf numFmtId="4" fontId="7" fillId="9" borderId="1" xfId="1" applyNumberFormat="1" applyFont="1" applyFill="1" applyBorder="1"/>
    <xf numFmtId="4" fontId="23" fillId="7" borderId="13" xfId="1" applyNumberFormat="1" applyFont="1" applyFill="1" applyBorder="1"/>
    <xf numFmtId="0" fontId="6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justify" vertical="top"/>
    </xf>
    <xf numFmtId="164" fontId="6" fillId="0" borderId="2" xfId="1" applyNumberFormat="1" applyFont="1" applyBorder="1" applyAlignment="1">
      <alignment horizontal="right" vertical="center"/>
    </xf>
    <xf numFmtId="4" fontId="7" fillId="0" borderId="2" xfId="1" applyNumberFormat="1" applyFont="1" applyBorder="1"/>
    <xf numFmtId="4" fontId="7" fillId="0" borderId="2" xfId="1" applyNumberFormat="1" applyFont="1" applyBorder="1" applyAlignment="1">
      <alignment horizontal="right" vertical="center"/>
    </xf>
    <xf numFmtId="0" fontId="28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12" fillId="0" borderId="0" xfId="3" applyFont="1" applyBorder="1" applyAlignment="1">
      <alignment horizontal="left"/>
    </xf>
    <xf numFmtId="0" fontId="12" fillId="10" borderId="0" xfId="2" applyFont="1" applyFill="1" applyBorder="1" applyAlignment="1">
      <alignment horizontal="left"/>
    </xf>
    <xf numFmtId="4" fontId="29" fillId="0" borderId="0" xfId="0" applyNumberFormat="1" applyFont="1" applyBorder="1" applyAlignment="1">
      <alignment horizontal="right"/>
    </xf>
    <xf numFmtId="0" fontId="28" fillId="0" borderId="0" xfId="0" applyFont="1" applyAlignment="1">
      <alignment horizontal="left" wrapText="1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left" wrapText="1"/>
    </xf>
    <xf numFmtId="4" fontId="29" fillId="0" borderId="1" xfId="0" applyNumberFormat="1" applyFont="1" applyBorder="1" applyAlignment="1">
      <alignment horizontal="right"/>
    </xf>
    <xf numFmtId="0" fontId="12" fillId="10" borderId="1" xfId="3" applyFont="1" applyFill="1" applyBorder="1" applyAlignment="1">
      <alignment horizontal="left"/>
    </xf>
    <xf numFmtId="0" fontId="12" fillId="0" borderId="1" xfId="3" applyFont="1" applyBorder="1" applyAlignment="1">
      <alignment horizontal="left"/>
    </xf>
    <xf numFmtId="0" fontId="20" fillId="10" borderId="1" xfId="3" applyFont="1" applyFill="1" applyBorder="1" applyAlignment="1">
      <alignment horizontal="left"/>
    </xf>
    <xf numFmtId="4" fontId="28" fillId="0" borderId="1" xfId="0" applyNumberFormat="1" applyFont="1" applyBorder="1" applyAlignment="1">
      <alignment horizontal="right"/>
    </xf>
    <xf numFmtId="4" fontId="28" fillId="0" borderId="0" xfId="0" applyNumberFormat="1" applyFont="1" applyBorder="1" applyAlignment="1">
      <alignment horizontal="right"/>
    </xf>
    <xf numFmtId="0" fontId="12" fillId="10" borderId="1" xfId="2" applyFont="1" applyFill="1" applyBorder="1" applyAlignment="1">
      <alignment horizontal="left"/>
    </xf>
    <xf numFmtId="0" fontId="20" fillId="10" borderId="24" xfId="2" applyFont="1" applyFill="1" applyBorder="1" applyAlignment="1">
      <alignment horizontal="left"/>
    </xf>
    <xf numFmtId="0" fontId="20" fillId="10" borderId="17" xfId="2" applyFont="1" applyFill="1" applyBorder="1" applyAlignment="1">
      <alignment horizontal="left"/>
    </xf>
    <xf numFmtId="0" fontId="20" fillId="10" borderId="18" xfId="2" applyFont="1" applyFill="1" applyBorder="1" applyAlignment="1">
      <alignment horizontal="left"/>
    </xf>
    <xf numFmtId="0" fontId="20" fillId="10" borderId="1" xfId="2" applyFont="1" applyFill="1" applyBorder="1" applyAlignment="1">
      <alignment horizontal="left"/>
    </xf>
    <xf numFmtId="0" fontId="29" fillId="0" borderId="1" xfId="0" applyFont="1" applyBorder="1" applyAlignment="1">
      <alignment horizontal="right"/>
    </xf>
    <xf numFmtId="0" fontId="21" fillId="6" borderId="28" xfId="1" applyFont="1" applyFill="1" applyBorder="1" applyAlignment="1">
      <alignment horizontal="justify" vertical="top"/>
    </xf>
    <xf numFmtId="0" fontId="21" fillId="6" borderId="29" xfId="1" applyFont="1" applyFill="1" applyBorder="1" applyAlignment="1">
      <alignment horizontal="justify" vertical="top"/>
    </xf>
    <xf numFmtId="0" fontId="30" fillId="0" borderId="0" xfId="0" applyFont="1" applyAlignment="1">
      <alignment horizontal="center"/>
    </xf>
    <xf numFmtId="0" fontId="10" fillId="4" borderId="30" xfId="1" applyFont="1" applyFill="1" applyBorder="1" applyAlignment="1">
      <alignment horizontal="left" vertical="top" wrapText="1"/>
    </xf>
    <xf numFmtId="0" fontId="10" fillId="4" borderId="31" xfId="1" applyFont="1" applyFill="1" applyBorder="1" applyAlignment="1">
      <alignment horizontal="left" vertical="top" wrapText="1"/>
    </xf>
    <xf numFmtId="0" fontId="10" fillId="4" borderId="21" xfId="1" applyFont="1" applyFill="1" applyBorder="1" applyAlignment="1">
      <alignment horizontal="left" vertical="top" wrapText="1"/>
    </xf>
    <xf numFmtId="0" fontId="10" fillId="7" borderId="25" xfId="1" applyFont="1" applyFill="1" applyBorder="1" applyAlignment="1">
      <alignment horizontal="left" vertical="top"/>
    </xf>
    <xf numFmtId="0" fontId="10" fillId="7" borderId="26" xfId="1" applyFont="1" applyFill="1" applyBorder="1" applyAlignment="1">
      <alignment horizontal="left" vertical="top"/>
    </xf>
    <xf numFmtId="0" fontId="10" fillId="6" borderId="27" xfId="1" applyFont="1" applyFill="1" applyBorder="1" applyAlignment="1">
      <alignment horizontal="center"/>
    </xf>
    <xf numFmtId="0" fontId="10" fillId="6" borderId="19" xfId="1" applyFont="1" applyFill="1" applyBorder="1" applyAlignment="1">
      <alignment horizontal="center"/>
    </xf>
    <xf numFmtId="0" fontId="10" fillId="6" borderId="20" xfId="1" applyFont="1" applyFill="1" applyBorder="1" applyAlignment="1">
      <alignment horizontal="center"/>
    </xf>
    <xf numFmtId="0" fontId="10" fillId="6" borderId="24" xfId="1" applyFont="1" applyFill="1" applyBorder="1" applyAlignment="1">
      <alignment horizontal="center"/>
    </xf>
    <xf numFmtId="0" fontId="10" fillId="6" borderId="17" xfId="1" applyFont="1" applyFill="1" applyBorder="1" applyAlignment="1">
      <alignment horizontal="center"/>
    </xf>
    <xf numFmtId="0" fontId="10" fillId="6" borderId="18" xfId="1" applyFont="1" applyFill="1" applyBorder="1" applyAlignment="1">
      <alignment horizontal="center"/>
    </xf>
    <xf numFmtId="0" fontId="18" fillId="0" borderId="24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8" fillId="0" borderId="18" xfId="1" applyFont="1" applyBorder="1" applyAlignment="1">
      <alignment horizontal="center"/>
    </xf>
    <xf numFmtId="0" fontId="9" fillId="0" borderId="24" xfId="1" applyFont="1" applyBorder="1" applyAlignment="1">
      <alignment horizontal="center" wrapText="1"/>
    </xf>
    <xf numFmtId="0" fontId="9" fillId="0" borderId="17" xfId="1" applyFont="1" applyBorder="1" applyAlignment="1">
      <alignment horizontal="center" wrapText="1"/>
    </xf>
    <xf numFmtId="0" fontId="9" fillId="0" borderId="18" xfId="1" applyFont="1" applyBorder="1" applyAlignment="1">
      <alignment horizontal="center" wrapText="1"/>
    </xf>
    <xf numFmtId="0" fontId="2" fillId="8" borderId="24" xfId="1" applyFont="1" applyFill="1" applyBorder="1" applyAlignment="1">
      <alignment horizontal="center"/>
    </xf>
    <xf numFmtId="0" fontId="2" fillId="8" borderId="17" xfId="1" applyFont="1" applyFill="1" applyBorder="1" applyAlignment="1">
      <alignment horizontal="center"/>
    </xf>
    <xf numFmtId="0" fontId="2" fillId="8" borderId="18" xfId="1" applyFont="1" applyFill="1" applyBorder="1" applyAlignment="1">
      <alignment horizontal="center"/>
    </xf>
    <xf numFmtId="0" fontId="18" fillId="2" borderId="24" xfId="1" applyFont="1" applyFill="1" applyBorder="1" applyAlignment="1">
      <alignment horizontal="center"/>
    </xf>
    <xf numFmtId="0" fontId="18" fillId="2" borderId="17" xfId="1" applyFont="1" applyFill="1" applyBorder="1" applyAlignment="1">
      <alignment horizontal="center"/>
    </xf>
    <xf numFmtId="0" fontId="18" fillId="2" borderId="18" xfId="1" applyFont="1" applyFill="1" applyBorder="1" applyAlignment="1">
      <alignment horizontal="center"/>
    </xf>
    <xf numFmtId="0" fontId="10" fillId="4" borderId="24" xfId="1" applyFont="1" applyFill="1" applyBorder="1" applyAlignment="1">
      <alignment horizontal="center"/>
    </xf>
    <xf numFmtId="0" fontId="10" fillId="4" borderId="17" xfId="1" applyFont="1" applyFill="1" applyBorder="1" applyAlignment="1">
      <alignment horizontal="center"/>
    </xf>
    <xf numFmtId="0" fontId="10" fillId="4" borderId="18" xfId="1" applyFont="1" applyFill="1" applyBorder="1" applyAlignment="1">
      <alignment horizontal="center"/>
    </xf>
  </cellXfs>
  <cellStyles count="4">
    <cellStyle name="Obično" xfId="0" builtinId="0"/>
    <cellStyle name="Obično 2" xfId="1"/>
    <cellStyle name="Obično 5" xfId="2"/>
    <cellStyle name="Obično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0"/>
  <sheetViews>
    <sheetView tabSelected="1" workbookViewId="0">
      <selection activeCell="F6" sqref="F6"/>
    </sheetView>
  </sheetViews>
  <sheetFormatPr defaultRowHeight="15"/>
  <cols>
    <col min="1" max="1" width="6.140625" customWidth="1"/>
    <col min="2" max="2" width="36.42578125" customWidth="1"/>
    <col min="3" max="6" width="12.7109375" customWidth="1"/>
    <col min="7" max="7" width="7.85546875" customWidth="1"/>
  </cols>
  <sheetData>
    <row r="1" spans="1:7" ht="45.75" customHeight="1">
      <c r="A1" s="262" t="s">
        <v>106</v>
      </c>
      <c r="B1" s="262"/>
      <c r="C1" s="262"/>
      <c r="D1" s="262"/>
      <c r="E1" s="262"/>
      <c r="F1" s="262"/>
      <c r="G1" s="262"/>
    </row>
    <row r="2" spans="1:7" ht="45.75" customHeight="1">
      <c r="A2" s="259"/>
      <c r="B2" s="259"/>
      <c r="C2" s="259"/>
      <c r="D2" s="259"/>
      <c r="E2" s="259"/>
      <c r="F2" s="259"/>
      <c r="G2" s="259"/>
    </row>
    <row r="4" spans="1:7" ht="15.75">
      <c r="A4" s="277" t="s">
        <v>91</v>
      </c>
      <c r="B4" s="277"/>
      <c r="C4" s="277"/>
      <c r="D4" s="277"/>
      <c r="E4" s="277"/>
      <c r="F4" s="277"/>
      <c r="G4" s="277"/>
    </row>
    <row r="5" spans="1:7" ht="15.75">
      <c r="A5" s="277" t="s">
        <v>92</v>
      </c>
      <c r="B5" s="277"/>
      <c r="C5" s="277"/>
      <c r="D5" s="277"/>
      <c r="E5" s="277"/>
      <c r="F5" s="277"/>
      <c r="G5" s="277"/>
    </row>
    <row r="6" spans="1:7" ht="15.75">
      <c r="A6" s="260"/>
      <c r="B6" s="260"/>
      <c r="C6" s="260"/>
      <c r="D6" s="260"/>
      <c r="E6" s="260"/>
      <c r="F6" s="260"/>
      <c r="G6" s="260"/>
    </row>
    <row r="8" spans="1:7" ht="15.75">
      <c r="A8" s="253" t="s">
        <v>93</v>
      </c>
    </row>
    <row r="9" spans="1:7">
      <c r="A9" s="261" t="s">
        <v>94</v>
      </c>
      <c r="B9" s="261"/>
      <c r="C9" s="261"/>
      <c r="D9" s="261"/>
      <c r="E9" s="261"/>
      <c r="F9" s="261"/>
      <c r="G9" s="261"/>
    </row>
    <row r="10" spans="1:7">
      <c r="A10" s="254"/>
      <c r="B10" s="254"/>
      <c r="C10" s="254"/>
      <c r="D10" s="254"/>
      <c r="E10" s="254"/>
      <c r="F10" s="254"/>
      <c r="G10" s="254"/>
    </row>
    <row r="11" spans="1:7">
      <c r="A11" s="252" t="s">
        <v>95</v>
      </c>
      <c r="B11" s="252"/>
      <c r="C11" s="252"/>
      <c r="D11" s="252"/>
      <c r="E11" s="252"/>
      <c r="F11" s="252"/>
      <c r="G11" s="252"/>
    </row>
    <row r="12" spans="1:7">
      <c r="A12" s="252"/>
      <c r="B12" s="252"/>
      <c r="C12" s="252"/>
      <c r="D12" s="252"/>
      <c r="E12" s="252"/>
      <c r="F12" s="252"/>
      <c r="G12" s="252"/>
    </row>
    <row r="13" spans="1:7">
      <c r="A13" s="255" t="s">
        <v>96</v>
      </c>
      <c r="B13" s="252"/>
      <c r="C13" s="252"/>
      <c r="D13" s="252"/>
      <c r="E13" s="252"/>
      <c r="F13" s="252"/>
      <c r="G13" s="252"/>
    </row>
    <row r="14" spans="1:7">
      <c r="A14" s="255"/>
      <c r="B14" s="252"/>
      <c r="C14" s="252"/>
      <c r="D14" s="252"/>
      <c r="E14" s="252"/>
      <c r="F14" s="252"/>
      <c r="G14" s="252"/>
    </row>
    <row r="15" spans="1:7">
      <c r="A15" s="274" t="s">
        <v>97</v>
      </c>
      <c r="B15" s="274"/>
      <c r="C15" s="274"/>
      <c r="D15" s="274"/>
      <c r="E15" s="274"/>
      <c r="F15" s="274"/>
      <c r="G15" s="274"/>
    </row>
    <row r="16" spans="1:7">
      <c r="A16" s="273" t="s">
        <v>12</v>
      </c>
      <c r="B16" s="273"/>
      <c r="C16" s="273"/>
      <c r="D16" s="273"/>
      <c r="E16" s="273"/>
      <c r="F16" s="267">
        <v>6314700</v>
      </c>
      <c r="G16" s="267"/>
    </row>
    <row r="17" spans="1:7">
      <c r="A17" s="270" t="s">
        <v>35</v>
      </c>
      <c r="B17" s="271"/>
      <c r="C17" s="271"/>
      <c r="D17" s="271"/>
      <c r="E17" s="272"/>
      <c r="F17" s="267">
        <v>141100</v>
      </c>
      <c r="G17" s="267"/>
    </row>
    <row r="18" spans="1:7">
      <c r="A18" s="269" t="s">
        <v>98</v>
      </c>
      <c r="B18" s="269"/>
      <c r="C18" s="269"/>
      <c r="D18" s="269"/>
      <c r="E18" s="269"/>
      <c r="F18" s="263">
        <f>SUM(F16:G17)</f>
        <v>6455800</v>
      </c>
      <c r="G18" s="263"/>
    </row>
    <row r="19" spans="1:7">
      <c r="A19" s="270" t="s">
        <v>47</v>
      </c>
      <c r="B19" s="271"/>
      <c r="C19" s="271"/>
      <c r="D19" s="271"/>
      <c r="E19" s="272"/>
      <c r="F19" s="267">
        <v>1941900</v>
      </c>
      <c r="G19" s="267"/>
    </row>
    <row r="20" spans="1:7">
      <c r="A20" s="270" t="s">
        <v>72</v>
      </c>
      <c r="B20" s="271"/>
      <c r="C20" s="271"/>
      <c r="D20" s="271"/>
      <c r="E20" s="272"/>
      <c r="F20" s="267">
        <v>4313900</v>
      </c>
      <c r="G20" s="267"/>
    </row>
    <row r="21" spans="1:7">
      <c r="A21" s="269" t="s">
        <v>99</v>
      </c>
      <c r="B21" s="269"/>
      <c r="C21" s="269"/>
      <c r="D21" s="269"/>
      <c r="E21" s="269"/>
      <c r="F21" s="263">
        <f>SUM(F19:G20)</f>
        <v>6255800</v>
      </c>
      <c r="G21" s="263"/>
    </row>
    <row r="22" spans="1:7">
      <c r="A22" s="269" t="s">
        <v>100</v>
      </c>
      <c r="B22" s="269"/>
      <c r="C22" s="269"/>
      <c r="D22" s="269"/>
      <c r="E22" s="269"/>
      <c r="F22" s="263">
        <f>SUM(F18-F21)</f>
        <v>200000</v>
      </c>
      <c r="G22" s="263"/>
    </row>
    <row r="23" spans="1:7">
      <c r="A23" s="257"/>
      <c r="B23" s="257"/>
      <c r="C23" s="257"/>
      <c r="D23" s="257"/>
      <c r="E23" s="257"/>
      <c r="F23" s="258"/>
      <c r="G23" s="258"/>
    </row>
    <row r="24" spans="1:7">
      <c r="A24" s="255"/>
      <c r="B24" s="252"/>
      <c r="C24" s="252"/>
      <c r="D24" s="252"/>
      <c r="E24" s="252"/>
      <c r="F24" s="252"/>
      <c r="G24" s="252"/>
    </row>
    <row r="25" spans="1:7">
      <c r="A25" s="255" t="s">
        <v>83</v>
      </c>
      <c r="B25" s="252"/>
      <c r="C25" s="252"/>
      <c r="D25" s="252"/>
      <c r="E25" s="252"/>
      <c r="F25" s="252"/>
      <c r="G25" s="252"/>
    </row>
    <row r="26" spans="1:7">
      <c r="A26" s="255"/>
      <c r="B26" s="252"/>
      <c r="C26" s="252"/>
      <c r="D26" s="252"/>
      <c r="E26" s="252"/>
      <c r="F26" s="252"/>
      <c r="G26" s="252"/>
    </row>
    <row r="27" spans="1:7">
      <c r="A27" s="274" t="s">
        <v>97</v>
      </c>
      <c r="B27" s="274"/>
      <c r="C27" s="274"/>
      <c r="D27" s="274"/>
      <c r="E27" s="274"/>
      <c r="F27" s="274"/>
      <c r="G27" s="274"/>
    </row>
    <row r="28" spans="1:7">
      <c r="A28" s="266" t="s">
        <v>101</v>
      </c>
      <c r="B28" s="266"/>
      <c r="C28" s="266"/>
      <c r="D28" s="266"/>
      <c r="E28" s="266"/>
      <c r="F28" s="267">
        <v>0</v>
      </c>
      <c r="G28" s="267"/>
    </row>
    <row r="29" spans="1:7">
      <c r="A29" s="266" t="s">
        <v>102</v>
      </c>
      <c r="B29" s="266"/>
      <c r="C29" s="266"/>
      <c r="D29" s="266"/>
      <c r="E29" s="266"/>
      <c r="F29" s="267">
        <v>0</v>
      </c>
      <c r="G29" s="267"/>
    </row>
    <row r="30" spans="1:7">
      <c r="A30" s="264" t="s">
        <v>85</v>
      </c>
      <c r="B30" s="264"/>
      <c r="C30" s="264"/>
      <c r="D30" s="264"/>
      <c r="E30" s="264"/>
      <c r="F30" s="263">
        <f>SUM(F28:G29)</f>
        <v>0</v>
      </c>
      <c r="G30" s="263"/>
    </row>
    <row r="31" spans="1:7">
      <c r="A31" s="256"/>
      <c r="B31" s="256"/>
      <c r="C31" s="256"/>
      <c r="D31" s="256"/>
      <c r="E31" s="256"/>
      <c r="F31" s="268"/>
      <c r="G31" s="268"/>
    </row>
    <row r="32" spans="1:7">
      <c r="A32" s="265" t="s">
        <v>103</v>
      </c>
      <c r="B32" s="265"/>
      <c r="C32" s="265"/>
      <c r="D32" s="265"/>
      <c r="E32" s="265"/>
      <c r="F32" s="263">
        <f>F22+F30</f>
        <v>200000</v>
      </c>
      <c r="G32" s="263"/>
    </row>
    <row r="33" spans="1:7">
      <c r="A33" s="255"/>
      <c r="B33" s="252"/>
      <c r="C33" s="252"/>
      <c r="D33" s="252"/>
      <c r="E33" s="252"/>
      <c r="F33" s="252"/>
      <c r="G33" s="252"/>
    </row>
    <row r="34" spans="1:7">
      <c r="A34" s="261" t="s">
        <v>104</v>
      </c>
      <c r="B34" s="261"/>
      <c r="C34" s="261"/>
      <c r="D34" s="261"/>
      <c r="E34" s="261"/>
      <c r="F34" s="261"/>
      <c r="G34" s="261"/>
    </row>
    <row r="35" spans="1:7">
      <c r="A35" s="254"/>
      <c r="B35" s="254"/>
      <c r="C35" s="254"/>
      <c r="D35" s="254"/>
      <c r="E35" s="254"/>
      <c r="F35" s="254"/>
      <c r="G35" s="254"/>
    </row>
    <row r="36" spans="1:7" ht="36" customHeight="1">
      <c r="A36" s="262" t="s">
        <v>105</v>
      </c>
      <c r="B36" s="262"/>
      <c r="C36" s="262"/>
      <c r="D36" s="262"/>
      <c r="E36" s="262"/>
      <c r="F36" s="262"/>
      <c r="G36" s="262"/>
    </row>
    <row r="37" spans="1:7">
      <c r="A37" s="252"/>
      <c r="B37" s="252"/>
      <c r="C37" s="252"/>
      <c r="D37" s="252"/>
      <c r="E37" s="252"/>
      <c r="F37" s="252"/>
      <c r="G37" s="252"/>
    </row>
    <row r="38" spans="1:7" ht="30" customHeight="1">
      <c r="A38" s="23" t="s">
        <v>0</v>
      </c>
      <c r="B38" s="24"/>
      <c r="C38" s="292" t="s">
        <v>1</v>
      </c>
      <c r="D38" s="293"/>
      <c r="E38" s="293"/>
      <c r="F38" s="293"/>
      <c r="G38" s="294"/>
    </row>
    <row r="39" spans="1:7">
      <c r="A39" s="2"/>
      <c r="B39" s="7"/>
      <c r="C39" s="5"/>
      <c r="D39" s="2"/>
      <c r="E39" s="2"/>
      <c r="F39" s="2"/>
      <c r="G39" s="2"/>
    </row>
    <row r="40" spans="1:7" ht="22.5">
      <c r="A40" s="295" t="s">
        <v>2</v>
      </c>
      <c r="B40" s="296"/>
      <c r="C40" s="296"/>
      <c r="D40" s="297"/>
      <c r="E40" s="165"/>
      <c r="F40" s="165"/>
      <c r="G40" s="165"/>
    </row>
    <row r="41" spans="1:7">
      <c r="A41" s="2"/>
      <c r="B41" s="7"/>
      <c r="C41" s="5"/>
      <c r="D41" s="2"/>
      <c r="E41" s="2"/>
      <c r="F41" s="2"/>
      <c r="G41" s="2"/>
    </row>
    <row r="42" spans="1:7" ht="15.75">
      <c r="A42" s="298" t="s">
        <v>3</v>
      </c>
      <c r="B42" s="299"/>
      <c r="C42" s="299"/>
      <c r="D42" s="300"/>
      <c r="E42" s="81"/>
      <c r="F42" s="81"/>
      <c r="G42" s="81"/>
    </row>
    <row r="43" spans="1:7" ht="15.75">
      <c r="A43" s="301" t="s">
        <v>4</v>
      </c>
      <c r="B43" s="302"/>
      <c r="C43" s="302"/>
      <c r="D43" s="303"/>
      <c r="E43" s="82"/>
      <c r="F43" s="82"/>
      <c r="G43" s="82"/>
    </row>
    <row r="44" spans="1:7">
      <c r="A44" s="2"/>
      <c r="B44" s="7"/>
      <c r="C44" s="5"/>
      <c r="D44" s="2"/>
      <c r="E44" s="2"/>
      <c r="F44" s="2"/>
      <c r="G44" s="2"/>
    </row>
    <row r="45" spans="1:7" ht="34.5">
      <c r="A45" s="22" t="s">
        <v>5</v>
      </c>
      <c r="B45" s="21" t="s">
        <v>6</v>
      </c>
      <c r="C45" s="11" t="s">
        <v>7</v>
      </c>
      <c r="D45" s="11" t="s">
        <v>8</v>
      </c>
      <c r="E45" s="10" t="s">
        <v>9</v>
      </c>
      <c r="F45" s="10" t="s">
        <v>10</v>
      </c>
      <c r="G45" s="10" t="s">
        <v>11</v>
      </c>
    </row>
    <row r="46" spans="1:7" ht="15.75" thickBot="1">
      <c r="A46" s="27">
        <v>6</v>
      </c>
      <c r="B46" s="28" t="s">
        <v>12</v>
      </c>
      <c r="C46" s="29">
        <f>SUM(C47+C52+C57+C60+C64+C66)</f>
        <v>3808900</v>
      </c>
      <c r="D46" s="29">
        <f t="shared" ref="D46:F46" si="0">SUM(D47+D52+D57+D60+D64+D66)</f>
        <v>6314700</v>
      </c>
      <c r="E46" s="29">
        <f t="shared" si="0"/>
        <v>7240000</v>
      </c>
      <c r="F46" s="29">
        <f t="shared" si="0"/>
        <v>7740000</v>
      </c>
      <c r="G46" s="243">
        <v>165.78802278873167</v>
      </c>
    </row>
    <row r="47" spans="1:7" ht="15.75" thickBot="1">
      <c r="A47" s="30">
        <v>61</v>
      </c>
      <c r="B47" s="98" t="s">
        <v>13</v>
      </c>
      <c r="C47" s="31">
        <f>SUM(C48:C51)</f>
        <v>514000</v>
      </c>
      <c r="D47" s="31">
        <f>SUM(D48:D51)</f>
        <v>512000</v>
      </c>
      <c r="E47" s="31">
        <v>515000</v>
      </c>
      <c r="F47" s="31">
        <v>520000</v>
      </c>
      <c r="G47" s="242">
        <v>99.610894941634243</v>
      </c>
    </row>
    <row r="48" spans="1:7">
      <c r="A48" s="86">
        <v>611</v>
      </c>
      <c r="B48" s="87" t="s">
        <v>14</v>
      </c>
      <c r="C48" s="88">
        <v>420000</v>
      </c>
      <c r="D48" s="88">
        <v>100000</v>
      </c>
      <c r="E48" s="89"/>
      <c r="F48" s="89"/>
      <c r="G48" s="88">
        <v>23.809523809523807</v>
      </c>
    </row>
    <row r="49" spans="1:7">
      <c r="A49" s="86">
        <v>611</v>
      </c>
      <c r="B49" s="87" t="s">
        <v>15</v>
      </c>
      <c r="C49" s="88">
        <v>0</v>
      </c>
      <c r="D49" s="88">
        <v>320000</v>
      </c>
      <c r="E49" s="89"/>
      <c r="F49" s="89"/>
      <c r="G49" s="88">
        <v>0</v>
      </c>
    </row>
    <row r="50" spans="1:7">
      <c r="A50" s="93">
        <v>613</v>
      </c>
      <c r="B50" s="90" t="s">
        <v>16</v>
      </c>
      <c r="C50" s="91">
        <v>52000</v>
      </c>
      <c r="D50" s="91">
        <v>52000</v>
      </c>
      <c r="E50" s="92"/>
      <c r="F50" s="92"/>
      <c r="G50" s="92">
        <v>100</v>
      </c>
    </row>
    <row r="51" spans="1:7" ht="15.75" thickBot="1">
      <c r="A51" s="94">
        <v>614</v>
      </c>
      <c r="B51" s="95" t="s">
        <v>17</v>
      </c>
      <c r="C51" s="96">
        <v>42000</v>
      </c>
      <c r="D51" s="96">
        <v>40000</v>
      </c>
      <c r="E51" s="97"/>
      <c r="F51" s="97"/>
      <c r="G51" s="96">
        <v>95.238095238095227</v>
      </c>
    </row>
    <row r="52" spans="1:7" ht="24.75" thickBot="1">
      <c r="A52" s="33">
        <v>63</v>
      </c>
      <c r="B52" s="178" t="s">
        <v>18</v>
      </c>
      <c r="C52" s="34">
        <f>SUM(C53:C56)</f>
        <v>2094000</v>
      </c>
      <c r="D52" s="34">
        <f>SUM(D53:D56)</f>
        <v>4587690</v>
      </c>
      <c r="E52" s="34">
        <v>5500000</v>
      </c>
      <c r="F52" s="34">
        <v>6000000</v>
      </c>
      <c r="G52" s="242">
        <v>219.08739255014328</v>
      </c>
    </row>
    <row r="53" spans="1:7">
      <c r="A53" s="185">
        <v>633</v>
      </c>
      <c r="B53" s="186" t="s">
        <v>19</v>
      </c>
      <c r="C53" s="187">
        <v>1764900</v>
      </c>
      <c r="D53" s="188">
        <v>2157100</v>
      </c>
      <c r="E53" s="189"/>
      <c r="F53" s="189" t="s">
        <v>20</v>
      </c>
      <c r="G53" s="188">
        <v>122.22222222222223</v>
      </c>
    </row>
    <row r="54" spans="1:7">
      <c r="A54" s="179">
        <v>634</v>
      </c>
      <c r="B54" s="195" t="s">
        <v>21</v>
      </c>
      <c r="C54" s="182">
        <v>286100</v>
      </c>
      <c r="D54" s="182">
        <v>330590</v>
      </c>
      <c r="E54" s="184"/>
      <c r="F54" s="184"/>
      <c r="G54" s="245">
        <v>115.55050681579868</v>
      </c>
    </row>
    <row r="55" spans="1:7" ht="24">
      <c r="A55" s="179">
        <v>636</v>
      </c>
      <c r="B55" s="195" t="s">
        <v>22</v>
      </c>
      <c r="C55" s="182">
        <v>1000</v>
      </c>
      <c r="D55" s="182">
        <v>0</v>
      </c>
      <c r="E55" s="184"/>
      <c r="F55" s="184"/>
      <c r="G55" s="245"/>
    </row>
    <row r="56" spans="1:7" ht="24">
      <c r="A56" s="179">
        <v>638</v>
      </c>
      <c r="B56" s="195" t="s">
        <v>23</v>
      </c>
      <c r="C56" s="182">
        <v>42000</v>
      </c>
      <c r="D56" s="182">
        <v>2100000</v>
      </c>
      <c r="E56" s="184"/>
      <c r="F56" s="184"/>
      <c r="G56" s="245"/>
    </row>
    <row r="57" spans="1:7" ht="15.75" thickBot="1">
      <c r="A57" s="76">
        <v>64</v>
      </c>
      <c r="B57" s="236" t="s">
        <v>24</v>
      </c>
      <c r="C57" s="237">
        <f>SUM(C58:C59)</f>
        <v>457950</v>
      </c>
      <c r="D57" s="237">
        <f>SUM(D58:D59)</f>
        <v>452010</v>
      </c>
      <c r="E57" s="166">
        <v>450000</v>
      </c>
      <c r="F57" s="166">
        <v>445000</v>
      </c>
      <c r="G57" s="244">
        <v>98.702915165411071</v>
      </c>
    </row>
    <row r="58" spans="1:7">
      <c r="A58" s="100">
        <v>641</v>
      </c>
      <c r="B58" s="87" t="s">
        <v>25</v>
      </c>
      <c r="C58" s="99">
        <v>3000</v>
      </c>
      <c r="D58" s="99">
        <v>3010</v>
      </c>
      <c r="E58" s="89"/>
      <c r="F58" s="89"/>
      <c r="G58" s="88">
        <v>100.33333333333334</v>
      </c>
    </row>
    <row r="59" spans="1:7">
      <c r="A59" s="179">
        <v>642</v>
      </c>
      <c r="B59" s="180" t="s">
        <v>26</v>
      </c>
      <c r="C59" s="181">
        <v>454950</v>
      </c>
      <c r="D59" s="182">
        <v>449000</v>
      </c>
      <c r="E59" s="183"/>
      <c r="F59" s="183"/>
      <c r="G59" s="184">
        <v>98.692163974063078</v>
      </c>
    </row>
    <row r="60" spans="1:7" ht="24.75" thickBot="1">
      <c r="A60" s="76">
        <v>65</v>
      </c>
      <c r="B60" s="77" t="s">
        <v>27</v>
      </c>
      <c r="C60" s="78">
        <f>SUM(C61:C63)</f>
        <v>698950</v>
      </c>
      <c r="D60" s="78">
        <f>SUM(D61:D63)</f>
        <v>719000</v>
      </c>
      <c r="E60" s="79">
        <v>730000</v>
      </c>
      <c r="F60" s="79">
        <v>730000</v>
      </c>
      <c r="G60" s="80">
        <v>102.86858859718149</v>
      </c>
    </row>
    <row r="61" spans="1:7">
      <c r="A61" s="185">
        <v>651</v>
      </c>
      <c r="B61" s="191" t="s">
        <v>28</v>
      </c>
      <c r="C61" s="192">
        <v>146600</v>
      </c>
      <c r="D61" s="193">
        <v>151000</v>
      </c>
      <c r="E61" s="194"/>
      <c r="F61" s="194"/>
      <c r="G61" s="194">
        <v>103.00136425648022</v>
      </c>
    </row>
    <row r="62" spans="1:7">
      <c r="A62" s="179">
        <v>652</v>
      </c>
      <c r="B62" s="195" t="s">
        <v>29</v>
      </c>
      <c r="C62" s="196">
        <v>139350</v>
      </c>
      <c r="D62" s="197">
        <v>138000</v>
      </c>
      <c r="E62" s="184"/>
      <c r="F62" s="184"/>
      <c r="G62" s="198">
        <v>99.031216361679213</v>
      </c>
    </row>
    <row r="63" spans="1:7">
      <c r="A63" s="179">
        <v>653</v>
      </c>
      <c r="B63" s="195" t="s">
        <v>30</v>
      </c>
      <c r="C63" s="196">
        <v>413000</v>
      </c>
      <c r="D63" s="196">
        <v>430000</v>
      </c>
      <c r="E63" s="199"/>
      <c r="F63" s="199"/>
      <c r="G63" s="200">
        <v>104.11622276029055</v>
      </c>
    </row>
    <row r="64" spans="1:7" ht="24">
      <c r="A64" s="190">
        <v>66</v>
      </c>
      <c r="B64" s="37" t="s">
        <v>31</v>
      </c>
      <c r="C64" s="38">
        <f>SUM(C65)</f>
        <v>44000</v>
      </c>
      <c r="D64" s="38">
        <f>SUM(D65)</f>
        <v>44000</v>
      </c>
      <c r="E64" s="39">
        <v>45000</v>
      </c>
      <c r="F64" s="39">
        <v>45000</v>
      </c>
      <c r="G64" s="71">
        <v>100</v>
      </c>
    </row>
    <row r="65" spans="1:7" ht="24">
      <c r="A65" s="101">
        <v>661</v>
      </c>
      <c r="B65" s="112" t="s">
        <v>31</v>
      </c>
      <c r="C65" s="113">
        <v>44000</v>
      </c>
      <c r="D65" s="113">
        <v>44000</v>
      </c>
      <c r="E65" s="114"/>
      <c r="F65" s="114"/>
      <c r="G65" s="108">
        <v>100</v>
      </c>
    </row>
    <row r="66" spans="1:7">
      <c r="A66" s="190">
        <v>68</v>
      </c>
      <c r="B66" s="37" t="s">
        <v>32</v>
      </c>
      <c r="C66" s="38">
        <f>SUM(C67)</f>
        <v>0</v>
      </c>
      <c r="D66" s="38">
        <f>SUM(D67)</f>
        <v>0</v>
      </c>
      <c r="E66" s="39">
        <v>0</v>
      </c>
      <c r="F66" s="39">
        <v>0</v>
      </c>
      <c r="G66" s="71" t="e">
        <v>#DIV/0!</v>
      </c>
    </row>
    <row r="67" spans="1:7">
      <c r="A67" s="101">
        <v>683</v>
      </c>
      <c r="B67" s="112" t="s">
        <v>33</v>
      </c>
      <c r="C67" s="113">
        <v>0</v>
      </c>
      <c r="D67" s="113">
        <v>0</v>
      </c>
      <c r="E67" s="114"/>
      <c r="F67" s="114"/>
      <c r="G67" s="108"/>
    </row>
    <row r="68" spans="1:7" ht="15.75">
      <c r="A68" s="301" t="s">
        <v>34</v>
      </c>
      <c r="B68" s="302"/>
      <c r="C68" s="302"/>
      <c r="D68" s="303"/>
      <c r="E68" s="83"/>
      <c r="F68" s="83"/>
      <c r="G68" s="83"/>
    </row>
    <row r="69" spans="1:7" ht="37.5" thickBot="1">
      <c r="A69" s="40" t="s">
        <v>5</v>
      </c>
      <c r="B69" s="41" t="s">
        <v>6</v>
      </c>
      <c r="C69" s="11" t="s">
        <v>7</v>
      </c>
      <c r="D69" s="11" t="s">
        <v>8</v>
      </c>
      <c r="E69" s="10" t="s">
        <v>9</v>
      </c>
      <c r="F69" s="10" t="s">
        <v>10</v>
      </c>
      <c r="G69" s="10" t="s">
        <v>11</v>
      </c>
    </row>
    <row r="70" spans="1:7" ht="24">
      <c r="A70" s="42">
        <v>7</v>
      </c>
      <c r="B70" s="43" t="s">
        <v>35</v>
      </c>
      <c r="C70" s="44">
        <f>SUM(C71+C73)</f>
        <v>141150</v>
      </c>
      <c r="D70" s="44">
        <f>SUM(D71+D73)</f>
        <v>141100</v>
      </c>
      <c r="E70" s="44">
        <f>SUM(E71+E73)</f>
        <v>141100</v>
      </c>
      <c r="F70" s="44">
        <f>SUM(F71+F73)</f>
        <v>141100</v>
      </c>
      <c r="G70" s="45">
        <v>99.96457669146298</v>
      </c>
    </row>
    <row r="71" spans="1:7" ht="15.75" thickBot="1">
      <c r="A71" s="46">
        <v>71</v>
      </c>
      <c r="B71" s="47" t="s">
        <v>36</v>
      </c>
      <c r="C71" s="48">
        <f>SUM(C72)</f>
        <v>141150</v>
      </c>
      <c r="D71" s="48">
        <f>SUM(D72)</f>
        <v>141100</v>
      </c>
      <c r="E71" s="49">
        <v>141100</v>
      </c>
      <c r="F71" s="49">
        <v>141100</v>
      </c>
      <c r="G71" s="50">
        <v>99.96457669146298</v>
      </c>
    </row>
    <row r="72" spans="1:7" ht="24">
      <c r="A72" s="86">
        <v>711</v>
      </c>
      <c r="B72" s="110" t="s">
        <v>37</v>
      </c>
      <c r="C72" s="115">
        <v>141150</v>
      </c>
      <c r="D72" s="115">
        <v>141100</v>
      </c>
      <c r="E72" s="116"/>
      <c r="F72" s="116"/>
      <c r="G72" s="116">
        <v>99.96457669146298</v>
      </c>
    </row>
    <row r="73" spans="1:7" ht="15.75" thickBot="1">
      <c r="A73" s="46">
        <v>72</v>
      </c>
      <c r="B73" s="47" t="s">
        <v>36</v>
      </c>
      <c r="C73" s="48">
        <f>SUM(C74)</f>
        <v>0</v>
      </c>
      <c r="D73" s="48">
        <f>SUM(D74)</f>
        <v>0</v>
      </c>
      <c r="E73" s="49">
        <v>0</v>
      </c>
      <c r="F73" s="49">
        <v>0</v>
      </c>
      <c r="G73" s="50" t="e">
        <v>#DIV/0!</v>
      </c>
    </row>
    <row r="74" spans="1:7" ht="24">
      <c r="A74" s="86">
        <v>723</v>
      </c>
      <c r="B74" s="110" t="s">
        <v>38</v>
      </c>
      <c r="C74" s="115">
        <v>0</v>
      </c>
      <c r="D74" s="115">
        <v>0</v>
      </c>
      <c r="E74" s="116"/>
      <c r="F74" s="116"/>
      <c r="G74" s="116" t="e">
        <v>#DIV/0!</v>
      </c>
    </row>
    <row r="75" spans="1:7" ht="16.5" thickBot="1">
      <c r="A75" s="278" t="s">
        <v>39</v>
      </c>
      <c r="B75" s="279"/>
      <c r="C75" s="279"/>
      <c r="D75" s="280"/>
      <c r="E75" s="84"/>
      <c r="F75" s="84"/>
      <c r="G75" s="85"/>
    </row>
    <row r="76" spans="1:7" ht="15.75" thickBot="1">
      <c r="A76" s="154">
        <v>8</v>
      </c>
      <c r="B76" s="51" t="s">
        <v>40</v>
      </c>
      <c r="C76" s="52">
        <f>SUM(C77)</f>
        <v>0</v>
      </c>
      <c r="D76" s="52">
        <f t="shared" ref="D76:F76" si="1">SUM(D77)</f>
        <v>0</v>
      </c>
      <c r="E76" s="52">
        <f t="shared" si="1"/>
        <v>500000</v>
      </c>
      <c r="F76" s="52">
        <f t="shared" si="1"/>
        <v>500000</v>
      </c>
      <c r="G76" s="53" t="e">
        <v>#DIV/0!</v>
      </c>
    </row>
    <row r="77" spans="1:7" ht="15.75" thickBot="1">
      <c r="A77" s="155">
        <v>84</v>
      </c>
      <c r="B77" s="54" t="s">
        <v>41</v>
      </c>
      <c r="C77" s="55">
        <f>SUM(C78)</f>
        <v>0</v>
      </c>
      <c r="D77" s="55">
        <f>SUM(D78)</f>
        <v>0</v>
      </c>
      <c r="E77" s="32">
        <v>500000</v>
      </c>
      <c r="F77" s="32">
        <v>500000</v>
      </c>
      <c r="G77" s="53" t="e">
        <v>#DIV/0!</v>
      </c>
    </row>
    <row r="78" spans="1:7" ht="15.75">
      <c r="A78" s="156">
        <v>844</v>
      </c>
      <c r="B78" s="117" t="s">
        <v>42</v>
      </c>
      <c r="C78" s="118">
        <v>0</v>
      </c>
      <c r="D78" s="118">
        <v>0</v>
      </c>
      <c r="E78" s="119"/>
      <c r="F78" s="119"/>
      <c r="G78" s="116" t="e">
        <v>#DIV/0!</v>
      </c>
    </row>
    <row r="79" spans="1:7" ht="15.75" thickBot="1">
      <c r="A79" s="247">
        <v>922</v>
      </c>
      <c r="B79" s="248" t="s">
        <v>43</v>
      </c>
      <c r="C79" s="249"/>
      <c r="D79" s="102"/>
      <c r="E79" s="250"/>
      <c r="F79" s="250"/>
      <c r="G79" s="251"/>
    </row>
    <row r="80" spans="1:7" ht="16.5" thickBot="1">
      <c r="A80" s="281" t="s">
        <v>44</v>
      </c>
      <c r="B80" s="282"/>
      <c r="C80" s="238">
        <f>SUM(C46+C70+C76+C79)</f>
        <v>3950050</v>
      </c>
      <c r="D80" s="238">
        <f t="shared" ref="D80:F80" si="2">SUM(D46+D70+D76+D79)</f>
        <v>6455800</v>
      </c>
      <c r="E80" s="238">
        <f t="shared" si="2"/>
        <v>7881100</v>
      </c>
      <c r="F80" s="238">
        <f t="shared" si="2"/>
        <v>8381100</v>
      </c>
      <c r="G80" s="246">
        <v>163.43590587460918</v>
      </c>
    </row>
    <row r="81" spans="1:7" ht="15.75">
      <c r="A81" s="121"/>
      <c r="B81" s="1"/>
      <c r="C81" s="122"/>
      <c r="D81" s="123"/>
      <c r="E81" s="124"/>
      <c r="F81" s="124"/>
      <c r="G81" s="125"/>
    </row>
    <row r="82" spans="1:7" ht="15.75">
      <c r="A82" s="283" t="s">
        <v>45</v>
      </c>
      <c r="B82" s="284"/>
      <c r="C82" s="284"/>
      <c r="D82" s="285"/>
      <c r="E82" s="120"/>
      <c r="F82" s="120"/>
      <c r="G82" s="120"/>
    </row>
    <row r="83" spans="1:7">
      <c r="A83" s="2"/>
      <c r="B83" s="7"/>
      <c r="C83" s="5"/>
      <c r="D83" s="2"/>
      <c r="E83" s="3"/>
      <c r="F83" s="3"/>
      <c r="G83" s="3"/>
    </row>
    <row r="84" spans="1:7" ht="36">
      <c r="A84" s="4" t="s">
        <v>5</v>
      </c>
      <c r="B84" s="8" t="s">
        <v>46</v>
      </c>
      <c r="C84" s="11" t="s">
        <v>7</v>
      </c>
      <c r="D84" s="11" t="s">
        <v>8</v>
      </c>
      <c r="E84" s="10" t="s">
        <v>9</v>
      </c>
      <c r="F84" s="10" t="s">
        <v>10</v>
      </c>
      <c r="G84" s="10" t="s">
        <v>11</v>
      </c>
    </row>
    <row r="85" spans="1:7" ht="15.75" thickBot="1">
      <c r="A85" s="56">
        <v>3</v>
      </c>
      <c r="B85" s="57" t="s">
        <v>47</v>
      </c>
      <c r="C85" s="58">
        <f>SUM(C86+C90+C96+C99+C101+C103+C105)</f>
        <v>1995475</v>
      </c>
      <c r="D85" s="58">
        <f t="shared" ref="D85:F85" si="3">SUM(D86+D90+D96+D99+D101+D103+D105)</f>
        <v>1941900</v>
      </c>
      <c r="E85" s="58">
        <f t="shared" si="3"/>
        <v>2134000</v>
      </c>
      <c r="F85" s="58">
        <f t="shared" si="3"/>
        <v>2134000</v>
      </c>
      <c r="G85" s="59">
        <v>97.31517558476051</v>
      </c>
    </row>
    <row r="86" spans="1:7" ht="15.75" thickBot="1">
      <c r="A86" s="60">
        <v>31</v>
      </c>
      <c r="B86" s="61" t="s">
        <v>48</v>
      </c>
      <c r="C86" s="34">
        <f>SUM(C87:C89)</f>
        <v>876680</v>
      </c>
      <c r="D86" s="34">
        <f>SUM(D87:D89)</f>
        <v>730280</v>
      </c>
      <c r="E86" s="62">
        <v>900000</v>
      </c>
      <c r="F86" s="62">
        <v>900000</v>
      </c>
      <c r="G86" s="63">
        <v>83.300634210886528</v>
      </c>
    </row>
    <row r="87" spans="1:7">
      <c r="A87" s="157">
        <v>311</v>
      </c>
      <c r="B87" s="126" t="s">
        <v>49</v>
      </c>
      <c r="C87" s="153">
        <v>730600</v>
      </c>
      <c r="D87" s="153">
        <v>602450</v>
      </c>
      <c r="E87" s="127"/>
      <c r="F87" s="127"/>
      <c r="G87" s="128">
        <v>82.459622228305506</v>
      </c>
    </row>
    <row r="88" spans="1:7">
      <c r="A88" s="158">
        <v>312</v>
      </c>
      <c r="B88" s="129" t="s">
        <v>50</v>
      </c>
      <c r="C88" s="130">
        <v>20400</v>
      </c>
      <c r="D88" s="130">
        <v>15200</v>
      </c>
      <c r="E88" s="131"/>
      <c r="F88" s="131"/>
      <c r="G88" s="132">
        <v>74.509803921568633</v>
      </c>
    </row>
    <row r="89" spans="1:7" ht="15.75" thickBot="1">
      <c r="A89" s="159">
        <v>313</v>
      </c>
      <c r="B89" s="133" t="s">
        <v>51</v>
      </c>
      <c r="C89" s="152">
        <v>125680</v>
      </c>
      <c r="D89" s="152">
        <v>112630</v>
      </c>
      <c r="E89" s="134"/>
      <c r="F89" s="134"/>
      <c r="G89" s="135">
        <v>89.616486314449389</v>
      </c>
    </row>
    <row r="90" spans="1:7" ht="15.75" thickBot="1">
      <c r="A90" s="60">
        <v>32</v>
      </c>
      <c r="B90" s="65" t="s">
        <v>52</v>
      </c>
      <c r="C90" s="34">
        <f>SUM(C91:C95)</f>
        <v>795095</v>
      </c>
      <c r="D90" s="34">
        <f>SUM(D91:D95)</f>
        <v>861220</v>
      </c>
      <c r="E90" s="62">
        <v>870000</v>
      </c>
      <c r="F90" s="62">
        <v>870000</v>
      </c>
      <c r="G90" s="66">
        <v>108.31661625340368</v>
      </c>
    </row>
    <row r="91" spans="1:7">
      <c r="A91" s="201">
        <v>321</v>
      </c>
      <c r="B91" s="202" t="s">
        <v>53</v>
      </c>
      <c r="C91" s="192">
        <v>7900</v>
      </c>
      <c r="D91" s="203">
        <v>16000</v>
      </c>
      <c r="E91" s="204"/>
      <c r="F91" s="204"/>
      <c r="G91" s="205">
        <v>202.53164556962025</v>
      </c>
    </row>
    <row r="92" spans="1:7">
      <c r="A92" s="206">
        <v>322</v>
      </c>
      <c r="B92" s="207" t="s">
        <v>54</v>
      </c>
      <c r="C92" s="208">
        <v>286500</v>
      </c>
      <c r="D92" s="209">
        <v>276000</v>
      </c>
      <c r="E92" s="210"/>
      <c r="F92" s="210"/>
      <c r="G92" s="211">
        <v>96.33507853403141</v>
      </c>
    </row>
    <row r="93" spans="1:7">
      <c r="A93" s="206">
        <v>323</v>
      </c>
      <c r="B93" s="207" t="s">
        <v>55</v>
      </c>
      <c r="C93" s="208">
        <v>355755</v>
      </c>
      <c r="D93" s="212">
        <v>310200</v>
      </c>
      <c r="E93" s="210"/>
      <c r="F93" s="210"/>
      <c r="G93" s="211">
        <v>87.194839144917154</v>
      </c>
    </row>
    <row r="94" spans="1:7">
      <c r="A94" s="206">
        <v>324</v>
      </c>
      <c r="B94" s="207" t="s">
        <v>56</v>
      </c>
      <c r="C94" s="208">
        <v>0</v>
      </c>
      <c r="D94" s="212">
        <v>23590</v>
      </c>
      <c r="E94" s="210"/>
      <c r="F94" s="210"/>
      <c r="G94" s="211"/>
    </row>
    <row r="95" spans="1:7" ht="15.75" thickBot="1">
      <c r="A95" s="213">
        <v>329</v>
      </c>
      <c r="B95" s="207" t="s">
        <v>57</v>
      </c>
      <c r="C95" s="208">
        <v>144940</v>
      </c>
      <c r="D95" s="214">
        <v>235430</v>
      </c>
      <c r="E95" s="215"/>
      <c r="F95" s="215"/>
      <c r="G95" s="211">
        <v>162.43273078515247</v>
      </c>
    </row>
    <row r="96" spans="1:7" ht="15.75" thickBot="1">
      <c r="A96" s="67">
        <v>34</v>
      </c>
      <c r="B96" s="65" t="s">
        <v>58</v>
      </c>
      <c r="C96" s="34">
        <f>SUM(C97:C98)</f>
        <v>8600</v>
      </c>
      <c r="D96" s="34">
        <f>SUM(D97:D98)</f>
        <v>9100</v>
      </c>
      <c r="E96" s="62">
        <v>10000</v>
      </c>
      <c r="F96" s="62">
        <v>10000</v>
      </c>
      <c r="G96" s="68">
        <v>105.81395348837211</v>
      </c>
    </row>
    <row r="97" spans="1:7">
      <c r="A97" s="160">
        <v>342</v>
      </c>
      <c r="B97" s="126" t="s">
        <v>59</v>
      </c>
      <c r="C97" s="136">
        <v>0</v>
      </c>
      <c r="D97" s="136">
        <v>0</v>
      </c>
      <c r="E97" s="111"/>
      <c r="F97" s="111"/>
      <c r="G97" s="137" t="e">
        <v>#DIV/0!</v>
      </c>
    </row>
    <row r="98" spans="1:7" ht="15.75" thickBot="1">
      <c r="A98" s="217">
        <v>343</v>
      </c>
      <c r="B98" s="218" t="s">
        <v>60</v>
      </c>
      <c r="C98" s="208">
        <v>8600</v>
      </c>
      <c r="D98" s="208">
        <v>9100</v>
      </c>
      <c r="E98" s="210"/>
      <c r="F98" s="210"/>
      <c r="G98" s="215">
        <v>105.81395348837211</v>
      </c>
    </row>
    <row r="99" spans="1:7" ht="24.75" thickBot="1">
      <c r="A99" s="74">
        <v>35</v>
      </c>
      <c r="B99" s="70" t="s">
        <v>61</v>
      </c>
      <c r="C99" s="35">
        <f>SUM(C100)</f>
        <v>0</v>
      </c>
      <c r="D99" s="35">
        <f>SUM(D100)</f>
        <v>1000</v>
      </c>
      <c r="E99" s="36">
        <v>5000</v>
      </c>
      <c r="F99" s="36">
        <v>5000</v>
      </c>
      <c r="G99" s="216" t="e">
        <v>#DIV/0!</v>
      </c>
    </row>
    <row r="100" spans="1:7" ht="24">
      <c r="A100" s="161">
        <v>352</v>
      </c>
      <c r="B100" s="138" t="s">
        <v>62</v>
      </c>
      <c r="C100" s="139">
        <v>0</v>
      </c>
      <c r="D100" s="139">
        <v>1000</v>
      </c>
      <c r="E100" s="109"/>
      <c r="F100" s="109"/>
      <c r="G100" s="142" t="e">
        <v>#DIV/0!</v>
      </c>
    </row>
    <row r="101" spans="1:7">
      <c r="A101" s="174">
        <v>36</v>
      </c>
      <c r="B101" s="175" t="s">
        <v>63</v>
      </c>
      <c r="C101" s="176">
        <f>SUM(C102)</f>
        <v>19300</v>
      </c>
      <c r="D101" s="176">
        <f>SUM(D102)</f>
        <v>19000</v>
      </c>
      <c r="E101" s="177">
        <v>19000</v>
      </c>
      <c r="F101" s="177">
        <v>19000</v>
      </c>
      <c r="G101" s="219">
        <v>98.445595854922274</v>
      </c>
    </row>
    <row r="102" spans="1:7" ht="24">
      <c r="A102" s="171">
        <v>366</v>
      </c>
      <c r="B102" s="172" t="s">
        <v>64</v>
      </c>
      <c r="C102" s="173">
        <v>19300</v>
      </c>
      <c r="D102" s="173">
        <v>19000</v>
      </c>
      <c r="E102" s="114"/>
      <c r="F102" s="114"/>
      <c r="G102" s="142">
        <v>98.445595854922274</v>
      </c>
    </row>
    <row r="103" spans="1:7" ht="15.75" thickBot="1">
      <c r="A103" s="167">
        <v>37</v>
      </c>
      <c r="B103" s="168" t="s">
        <v>65</v>
      </c>
      <c r="C103" s="78">
        <f>SUM(C104)</f>
        <v>57000</v>
      </c>
      <c r="D103" s="78">
        <f>SUM(D104)</f>
        <v>57000</v>
      </c>
      <c r="E103" s="169">
        <v>60000</v>
      </c>
      <c r="F103" s="169">
        <v>60000</v>
      </c>
      <c r="G103" s="170">
        <v>100</v>
      </c>
    </row>
    <row r="104" spans="1:7" ht="24">
      <c r="A104" s="220">
        <v>372</v>
      </c>
      <c r="B104" s="221" t="s">
        <v>66</v>
      </c>
      <c r="C104" s="192">
        <v>57000</v>
      </c>
      <c r="D104" s="222">
        <v>57000</v>
      </c>
      <c r="E104" s="223"/>
      <c r="F104" s="223"/>
      <c r="G104" s="224">
        <v>100</v>
      </c>
    </row>
    <row r="105" spans="1:7">
      <c r="A105" s="13">
        <v>38</v>
      </c>
      <c r="B105" s="12" t="s">
        <v>67</v>
      </c>
      <c r="C105" s="6">
        <f>SUM(C106:C108)</f>
        <v>238800</v>
      </c>
      <c r="D105" s="6">
        <f>SUM(D106:D108)</f>
        <v>264300</v>
      </c>
      <c r="E105" s="14">
        <v>270000</v>
      </c>
      <c r="F105" s="14">
        <v>270000</v>
      </c>
      <c r="G105" s="26">
        <v>110.678391959799</v>
      </c>
    </row>
    <row r="106" spans="1:7">
      <c r="A106" s="217">
        <v>381</v>
      </c>
      <c r="B106" s="218" t="s">
        <v>68</v>
      </c>
      <c r="C106" s="208">
        <v>185700</v>
      </c>
      <c r="D106" s="225">
        <v>229600</v>
      </c>
      <c r="E106" s="210"/>
      <c r="F106" s="210"/>
      <c r="G106" s="215">
        <v>123.64028002154012</v>
      </c>
    </row>
    <row r="107" spans="1:7">
      <c r="A107" s="217">
        <v>382</v>
      </c>
      <c r="B107" s="218" t="s">
        <v>69</v>
      </c>
      <c r="C107" s="208">
        <v>48100</v>
      </c>
      <c r="D107" s="225">
        <v>24700</v>
      </c>
      <c r="E107" s="199"/>
      <c r="F107" s="199"/>
      <c r="G107" s="211">
        <v>51.351351351351347</v>
      </c>
    </row>
    <row r="108" spans="1:7">
      <c r="A108" s="217">
        <v>385</v>
      </c>
      <c r="B108" s="218" t="s">
        <v>70</v>
      </c>
      <c r="C108" s="208">
        <v>5000</v>
      </c>
      <c r="D108" s="225">
        <v>10000</v>
      </c>
      <c r="E108" s="199"/>
      <c r="F108" s="199"/>
      <c r="G108" s="211">
        <v>200</v>
      </c>
    </row>
    <row r="109" spans="1:7" ht="15.75">
      <c r="A109" s="286" t="s">
        <v>71</v>
      </c>
      <c r="B109" s="287"/>
      <c r="C109" s="287"/>
      <c r="D109" s="288"/>
      <c r="E109" s="103"/>
      <c r="F109" s="103"/>
      <c r="G109" s="104"/>
    </row>
    <row r="110" spans="1:7" ht="36">
      <c r="A110" s="4" t="s">
        <v>5</v>
      </c>
      <c r="B110" s="8" t="s">
        <v>46</v>
      </c>
      <c r="C110" s="11" t="s">
        <v>7</v>
      </c>
      <c r="D110" s="11" t="s">
        <v>8</v>
      </c>
      <c r="E110" s="10" t="s">
        <v>9</v>
      </c>
      <c r="F110" s="10" t="s">
        <v>10</v>
      </c>
      <c r="G110" s="10" t="s">
        <v>11</v>
      </c>
    </row>
    <row r="111" spans="1:7" ht="24">
      <c r="A111" s="72">
        <v>4</v>
      </c>
      <c r="B111" s="73" t="s">
        <v>72</v>
      </c>
      <c r="C111" s="58">
        <f>SUM(C112+C115+C120)</f>
        <v>1654525</v>
      </c>
      <c r="D111" s="58">
        <f t="shared" ref="D111:F111" si="4">SUM(D112+D115+D120)</f>
        <v>4313900</v>
      </c>
      <c r="E111" s="58">
        <f t="shared" si="4"/>
        <v>3901000</v>
      </c>
      <c r="F111" s="58">
        <f t="shared" si="4"/>
        <v>3901000</v>
      </c>
      <c r="G111" s="64">
        <v>259.59112131880755</v>
      </c>
    </row>
    <row r="112" spans="1:7">
      <c r="A112" s="13">
        <v>41</v>
      </c>
      <c r="B112" s="12" t="s">
        <v>73</v>
      </c>
      <c r="C112" s="230">
        <f>SUM(C113:C114)</f>
        <v>98500</v>
      </c>
      <c r="D112" s="230">
        <f>SUM(D113:D114)</f>
        <v>90000</v>
      </c>
      <c r="E112" s="230">
        <v>100000</v>
      </c>
      <c r="F112" s="230">
        <v>100000</v>
      </c>
      <c r="G112" s="64">
        <v>91.370558375634516</v>
      </c>
    </row>
    <row r="113" spans="1:7">
      <c r="A113" s="239">
        <v>411</v>
      </c>
      <c r="B113" s="240" t="s">
        <v>74</v>
      </c>
      <c r="C113" s="241">
        <v>0</v>
      </c>
      <c r="D113" s="241">
        <v>10000</v>
      </c>
      <c r="E113" s="241"/>
      <c r="F113" s="241"/>
      <c r="G113" s="64">
        <v>0</v>
      </c>
    </row>
    <row r="114" spans="1:7">
      <c r="A114" s="217">
        <v>412</v>
      </c>
      <c r="B114" s="218" t="s">
        <v>75</v>
      </c>
      <c r="C114" s="208">
        <v>98500</v>
      </c>
      <c r="D114" s="208">
        <v>80000</v>
      </c>
      <c r="E114" s="208"/>
      <c r="F114" s="208"/>
      <c r="G114" s="64">
        <v>81.218274111675129</v>
      </c>
    </row>
    <row r="115" spans="1:7" ht="24.75" thickBot="1">
      <c r="A115" s="232">
        <v>42</v>
      </c>
      <c r="B115" s="233" t="s">
        <v>76</v>
      </c>
      <c r="C115" s="228">
        <f>SUM(C116:C119)</f>
        <v>1556025</v>
      </c>
      <c r="D115" s="228">
        <f>SUM(D116:D119)</f>
        <v>4223400</v>
      </c>
      <c r="E115" s="229">
        <v>3800000</v>
      </c>
      <c r="F115" s="229">
        <v>3800000</v>
      </c>
      <c r="G115" s="234">
        <v>270.20774087819927</v>
      </c>
    </row>
    <row r="116" spans="1:7">
      <c r="A116" s="226">
        <v>421</v>
      </c>
      <c r="B116" s="221" t="s">
        <v>77</v>
      </c>
      <c r="C116" s="227">
        <v>1397125</v>
      </c>
      <c r="D116" s="222">
        <v>4044000</v>
      </c>
      <c r="E116" s="223"/>
      <c r="F116" s="223"/>
      <c r="G116" s="205">
        <v>289.45155229489126</v>
      </c>
    </row>
    <row r="117" spans="1:7">
      <c r="A117" s="226">
        <v>422</v>
      </c>
      <c r="B117" s="221" t="s">
        <v>78</v>
      </c>
      <c r="C117" s="227">
        <v>91500</v>
      </c>
      <c r="D117" s="222">
        <v>98400</v>
      </c>
      <c r="E117" s="223"/>
      <c r="F117" s="223"/>
      <c r="G117" s="205">
        <v>107.54098360655738</v>
      </c>
    </row>
    <row r="118" spans="1:7" ht="24">
      <c r="A118" s="163">
        <v>424</v>
      </c>
      <c r="B118" s="143" t="s">
        <v>79</v>
      </c>
      <c r="C118" s="144">
        <v>18000</v>
      </c>
      <c r="D118" s="144">
        <v>60000</v>
      </c>
      <c r="E118" s="131"/>
      <c r="F118" s="131"/>
      <c r="G118" s="142">
        <v>333.33333333333337</v>
      </c>
    </row>
    <row r="119" spans="1:7" ht="15.75" thickBot="1">
      <c r="A119" s="162">
        <v>426</v>
      </c>
      <c r="B119" s="145" t="s">
        <v>80</v>
      </c>
      <c r="C119" s="146">
        <v>49400</v>
      </c>
      <c r="D119" s="146">
        <v>21000</v>
      </c>
      <c r="E119" s="147"/>
      <c r="F119" s="147"/>
      <c r="G119" s="148">
        <v>4.2510121457489873</v>
      </c>
    </row>
    <row r="120" spans="1:7" ht="26.25" thickBot="1">
      <c r="A120" s="69">
        <v>45</v>
      </c>
      <c r="B120" s="75" t="s">
        <v>81</v>
      </c>
      <c r="C120" s="34">
        <f>SUM(C121)</f>
        <v>0</v>
      </c>
      <c r="D120" s="34">
        <f>SUM(D121)</f>
        <v>500</v>
      </c>
      <c r="E120" s="62">
        <v>1000</v>
      </c>
      <c r="F120" s="62">
        <v>1000</v>
      </c>
      <c r="G120" s="66" t="e">
        <v>#DIV/0!</v>
      </c>
    </row>
    <row r="121" spans="1:7">
      <c r="A121" s="140">
        <v>451</v>
      </c>
      <c r="B121" s="149" t="s">
        <v>82</v>
      </c>
      <c r="C121" s="141">
        <v>0</v>
      </c>
      <c r="D121" s="141">
        <v>500</v>
      </c>
      <c r="E121" s="111"/>
      <c r="F121" s="111"/>
      <c r="G121" s="137" t="e">
        <v>#DIV/0!</v>
      </c>
    </row>
    <row r="122" spans="1:7" ht="15.75">
      <c r="A122" s="289" t="s">
        <v>83</v>
      </c>
      <c r="B122" s="290"/>
      <c r="C122" s="290"/>
      <c r="D122" s="291"/>
      <c r="E122" s="15"/>
      <c r="F122" s="15"/>
      <c r="G122" s="16"/>
    </row>
    <row r="123" spans="1:7">
      <c r="A123" s="2"/>
      <c r="B123" s="7"/>
      <c r="C123" s="5"/>
      <c r="D123" s="2"/>
      <c r="E123" s="15"/>
      <c r="F123" s="15"/>
      <c r="G123" s="16"/>
    </row>
    <row r="124" spans="1:7" ht="36">
      <c r="A124" s="4" t="s">
        <v>5</v>
      </c>
      <c r="B124" s="8" t="s">
        <v>84</v>
      </c>
      <c r="C124" s="11" t="s">
        <v>7</v>
      </c>
      <c r="D124" s="11" t="s">
        <v>8</v>
      </c>
      <c r="E124" s="10" t="s">
        <v>9</v>
      </c>
      <c r="F124" s="10" t="s">
        <v>10</v>
      </c>
      <c r="G124" s="10" t="s">
        <v>11</v>
      </c>
    </row>
    <row r="125" spans="1:7">
      <c r="A125" s="4"/>
      <c r="B125" s="8" t="s">
        <v>85</v>
      </c>
      <c r="C125" s="9">
        <f>SUM(C126)</f>
        <v>0</v>
      </c>
      <c r="D125" s="9">
        <f t="shared" ref="D125:F125" si="5">SUM(D126)</f>
        <v>0</v>
      </c>
      <c r="E125" s="9">
        <f t="shared" si="5"/>
        <v>0</v>
      </c>
      <c r="F125" s="9">
        <f t="shared" si="5"/>
        <v>0</v>
      </c>
      <c r="G125" s="16" t="e">
        <v>#DIV/0!</v>
      </c>
    </row>
    <row r="126" spans="1:7" ht="24">
      <c r="A126" s="105">
        <v>5</v>
      </c>
      <c r="B126" s="106" t="s">
        <v>86</v>
      </c>
      <c r="C126" s="107">
        <f>SUM(A125)</f>
        <v>0</v>
      </c>
      <c r="D126" s="107">
        <f t="shared" ref="D126:F126" si="6">SUM(B125)</f>
        <v>0</v>
      </c>
      <c r="E126" s="107">
        <f t="shared" si="6"/>
        <v>0</v>
      </c>
      <c r="F126" s="107">
        <f t="shared" si="6"/>
        <v>0</v>
      </c>
      <c r="G126" s="104"/>
    </row>
    <row r="127" spans="1:7">
      <c r="A127" s="19">
        <v>54</v>
      </c>
      <c r="B127" s="17" t="s">
        <v>87</v>
      </c>
      <c r="C127" s="20">
        <f>SUM(C128)</f>
        <v>0</v>
      </c>
      <c r="D127" s="20">
        <f>SUM(D128)</f>
        <v>0</v>
      </c>
      <c r="E127" s="18">
        <v>500000</v>
      </c>
      <c r="F127" s="18">
        <v>500000</v>
      </c>
      <c r="G127" s="25" t="e">
        <v>#DIV/0!</v>
      </c>
    </row>
    <row r="128" spans="1:7">
      <c r="A128" s="158">
        <v>542</v>
      </c>
      <c r="B128" s="129" t="s">
        <v>88</v>
      </c>
      <c r="C128" s="130">
        <v>0</v>
      </c>
      <c r="D128" s="130"/>
      <c r="E128" s="131"/>
      <c r="F128" s="131"/>
      <c r="G128" s="132"/>
    </row>
    <row r="129" spans="1:7" ht="24">
      <c r="A129" s="164">
        <v>922</v>
      </c>
      <c r="B129" s="150" t="s">
        <v>89</v>
      </c>
      <c r="C129" s="151">
        <v>300000</v>
      </c>
      <c r="D129" s="151">
        <v>200000</v>
      </c>
      <c r="E129" s="134"/>
      <c r="F129" s="134"/>
      <c r="G129" s="134"/>
    </row>
    <row r="130" spans="1:7" ht="15.75" thickBot="1">
      <c r="A130" s="275" t="s">
        <v>90</v>
      </c>
      <c r="B130" s="276"/>
      <c r="C130" s="231">
        <f>SUM(C85+C111+C126+C129)</f>
        <v>3950000</v>
      </c>
      <c r="D130" s="231">
        <f t="shared" ref="D130:F130" si="7">SUM(D85+D111+D126+D129)</f>
        <v>6455800</v>
      </c>
      <c r="E130" s="231">
        <f t="shared" si="7"/>
        <v>6035000</v>
      </c>
      <c r="F130" s="231">
        <f t="shared" si="7"/>
        <v>6035000</v>
      </c>
      <c r="G130" s="235">
        <v>173.08607594936709</v>
      </c>
    </row>
  </sheetData>
  <mergeCells count="42">
    <mergeCell ref="A68:D68"/>
    <mergeCell ref="A130:B130"/>
    <mergeCell ref="A1:G1"/>
    <mergeCell ref="A4:G4"/>
    <mergeCell ref="A5:G5"/>
    <mergeCell ref="A9:G9"/>
    <mergeCell ref="A15:G15"/>
    <mergeCell ref="F16:G16"/>
    <mergeCell ref="A75:D75"/>
    <mergeCell ref="A80:B80"/>
    <mergeCell ref="A82:D82"/>
    <mergeCell ref="A109:D109"/>
    <mergeCell ref="A122:D122"/>
    <mergeCell ref="C38:G38"/>
    <mergeCell ref="A40:D40"/>
    <mergeCell ref="A42:D42"/>
    <mergeCell ref="A43:D43"/>
    <mergeCell ref="A18:E18"/>
    <mergeCell ref="A17:E17"/>
    <mergeCell ref="A16:E16"/>
    <mergeCell ref="A27:G27"/>
    <mergeCell ref="F28:G28"/>
    <mergeCell ref="F22:G22"/>
    <mergeCell ref="A21:E21"/>
    <mergeCell ref="A22:E22"/>
    <mergeCell ref="A19:E19"/>
    <mergeCell ref="A20:E20"/>
    <mergeCell ref="F17:G17"/>
    <mergeCell ref="F18:G18"/>
    <mergeCell ref="F19:G19"/>
    <mergeCell ref="F20:G20"/>
    <mergeCell ref="F21:G21"/>
    <mergeCell ref="A28:E28"/>
    <mergeCell ref="A29:E29"/>
    <mergeCell ref="F29:G29"/>
    <mergeCell ref="F30:G30"/>
    <mergeCell ref="F31:G31"/>
    <mergeCell ref="A34:G34"/>
    <mergeCell ref="A36:G36"/>
    <mergeCell ref="F32:G32"/>
    <mergeCell ref="A30:E30"/>
    <mergeCell ref="A32:E32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2017-01-11T13:12:43Z</cp:lastPrinted>
  <dcterms:created xsi:type="dcterms:W3CDTF">2017-01-11T11:48:00Z</dcterms:created>
  <dcterms:modified xsi:type="dcterms:W3CDTF">2017-01-11T14:08:31Z</dcterms:modified>
</cp:coreProperties>
</file>