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IZVRŠENJE 12-24" sheetId="1" r:id="rId1"/>
  </sheets>
  <calcPr calcId="125725"/>
</workbook>
</file>

<file path=xl/calcChain.xml><?xml version="1.0" encoding="utf-8"?>
<calcChain xmlns="http://schemas.openxmlformats.org/spreadsheetml/2006/main">
  <c r="E513" i="1"/>
  <c r="C414"/>
  <c r="C408"/>
  <c r="C68"/>
  <c r="C65"/>
  <c r="C62"/>
  <c r="C61" s="1"/>
  <c r="C50"/>
  <c r="C42" s="1"/>
  <c r="C338"/>
  <c r="I43"/>
  <c r="C381"/>
  <c r="G45" l="1"/>
  <c r="G46"/>
  <c r="F45"/>
  <c r="F46"/>
  <c r="G55"/>
  <c r="F55"/>
  <c r="G66"/>
  <c r="F66"/>
  <c r="G80"/>
  <c r="F80"/>
  <c r="G86"/>
  <c r="F86"/>
  <c r="G108"/>
  <c r="F107"/>
  <c r="F108"/>
  <c r="F106"/>
  <c r="G102"/>
  <c r="F102"/>
  <c r="F137"/>
  <c r="G168"/>
  <c r="F168"/>
  <c r="G175"/>
  <c r="F175"/>
  <c r="G210"/>
  <c r="F210"/>
  <c r="G235"/>
  <c r="F235"/>
  <c r="G244"/>
  <c r="G245"/>
  <c r="G246"/>
  <c r="F244"/>
  <c r="F245"/>
  <c r="F246"/>
  <c r="G253"/>
  <c r="F253"/>
  <c r="G269"/>
  <c r="F269"/>
  <c r="F280"/>
  <c r="G279"/>
  <c r="G280"/>
  <c r="G285"/>
  <c r="G286"/>
  <c r="G289"/>
  <c r="G290"/>
  <c r="G291"/>
  <c r="G292"/>
  <c r="F289"/>
  <c r="F290"/>
  <c r="F291"/>
  <c r="F292"/>
  <c r="D302"/>
  <c r="E302"/>
  <c r="G305"/>
  <c r="G306"/>
  <c r="G307"/>
  <c r="G308"/>
  <c r="F305"/>
  <c r="F306"/>
  <c r="F307"/>
  <c r="F308"/>
  <c r="E256" l="1"/>
  <c r="E270"/>
  <c r="E251"/>
  <c r="D243"/>
  <c r="F225"/>
  <c r="G225"/>
  <c r="F208"/>
  <c r="G208"/>
  <c r="F207"/>
  <c r="G207"/>
  <c r="E190"/>
  <c r="F194"/>
  <c r="G194"/>
  <c r="K175"/>
  <c r="E178"/>
  <c r="E171" s="1"/>
  <c r="D178"/>
  <c r="C178"/>
  <c r="F186"/>
  <c r="G186"/>
  <c r="K180"/>
  <c r="F185"/>
  <c r="G185"/>
  <c r="F159"/>
  <c r="G159"/>
  <c r="F158"/>
  <c r="G158"/>
  <c r="F156"/>
  <c r="G156"/>
  <c r="F147"/>
  <c r="G147"/>
  <c r="F144"/>
  <c r="G144"/>
  <c r="F136"/>
  <c r="G136"/>
  <c r="F131"/>
  <c r="G131"/>
  <c r="G123"/>
  <c r="F123"/>
  <c r="F122"/>
  <c r="F91"/>
  <c r="G91"/>
  <c r="E85"/>
  <c r="N94"/>
  <c r="N88"/>
  <c r="L91"/>
  <c r="K80"/>
  <c r="E75"/>
  <c r="M74"/>
  <c r="C270"/>
  <c r="D270"/>
  <c r="D204"/>
  <c r="C204"/>
  <c r="C127"/>
  <c r="C119"/>
  <c r="C89"/>
  <c r="C85"/>
  <c r="C243" l="1"/>
  <c r="E243"/>
  <c r="D190"/>
  <c r="F160"/>
  <c r="G160"/>
  <c r="D133"/>
  <c r="D127"/>
  <c r="D119"/>
  <c r="G243" l="1"/>
  <c r="D107"/>
  <c r="D85"/>
  <c r="F88"/>
  <c r="G88"/>
  <c r="D62"/>
  <c r="D106" l="1"/>
  <c r="G107"/>
  <c r="C513"/>
  <c r="F279"/>
  <c r="D105" l="1"/>
  <c r="G106"/>
  <c r="F756"/>
  <c r="G756"/>
  <c r="F757"/>
  <c r="G757"/>
  <c r="D714" l="1"/>
  <c r="E714"/>
  <c r="C714"/>
  <c r="G715"/>
  <c r="F715"/>
  <c r="G727" l="1"/>
  <c r="F727"/>
  <c r="E726"/>
  <c r="D726"/>
  <c r="D725" s="1"/>
  <c r="C726"/>
  <c r="C725" s="1"/>
  <c r="G730"/>
  <c r="F730"/>
  <c r="E729"/>
  <c r="E728" s="1"/>
  <c r="D729"/>
  <c r="D728" s="1"/>
  <c r="C729"/>
  <c r="C728" s="1"/>
  <c r="D738"/>
  <c r="E738"/>
  <c r="D682"/>
  <c r="E682"/>
  <c r="C682"/>
  <c r="G685"/>
  <c r="F685"/>
  <c r="F683"/>
  <c r="G683"/>
  <c r="G684"/>
  <c r="F684"/>
  <c r="D662"/>
  <c r="E662"/>
  <c r="C662"/>
  <c r="F437"/>
  <c r="G437"/>
  <c r="F534"/>
  <c r="G534"/>
  <c r="F533"/>
  <c r="G533"/>
  <c r="F529"/>
  <c r="G529"/>
  <c r="F712"/>
  <c r="D709"/>
  <c r="E709"/>
  <c r="C709"/>
  <c r="D703"/>
  <c r="E703"/>
  <c r="C703"/>
  <c r="G705"/>
  <c r="F705"/>
  <c r="D679"/>
  <c r="E679"/>
  <c r="C679"/>
  <c r="D792"/>
  <c r="E792"/>
  <c r="C792"/>
  <c r="G726" l="1"/>
  <c r="E725"/>
  <c r="F725" s="1"/>
  <c r="F726"/>
  <c r="G729"/>
  <c r="F728"/>
  <c r="G728"/>
  <c r="F729"/>
  <c r="F407"/>
  <c r="G333"/>
  <c r="F333"/>
  <c r="F361"/>
  <c r="G725" l="1"/>
  <c r="D647"/>
  <c r="E647"/>
  <c r="C647"/>
  <c r="D513" l="1"/>
  <c r="G23"/>
  <c r="F23"/>
  <c r="F258"/>
  <c r="G258"/>
  <c r="C310"/>
  <c r="C309" s="1"/>
  <c r="C302"/>
  <c r="D256"/>
  <c r="C256"/>
  <c r="E310"/>
  <c r="E309" s="1"/>
  <c r="D310"/>
  <c r="D309" s="1"/>
  <c r="F286"/>
  <c r="F285"/>
  <c r="G310" l="1"/>
  <c r="F310"/>
  <c r="F262"/>
  <c r="G262"/>
  <c r="F237"/>
  <c r="G237"/>
  <c r="C216"/>
  <c r="D228"/>
  <c r="E228"/>
  <c r="C228"/>
  <c r="F227"/>
  <c r="G227"/>
  <c r="F221"/>
  <c r="G221"/>
  <c r="F219"/>
  <c r="G219"/>
  <c r="C209"/>
  <c r="F213"/>
  <c r="G213"/>
  <c r="D209"/>
  <c r="D203" s="1"/>
  <c r="E209"/>
  <c r="G212"/>
  <c r="F212"/>
  <c r="E204"/>
  <c r="G137"/>
  <c r="G309" l="1"/>
  <c r="F309"/>
  <c r="C203"/>
  <c r="E203"/>
  <c r="G209"/>
  <c r="F209"/>
  <c r="G178"/>
  <c r="F178"/>
  <c r="D101"/>
  <c r="E101"/>
  <c r="D65"/>
  <c r="E65"/>
  <c r="C771"/>
  <c r="C667"/>
  <c r="C588"/>
  <c r="C523"/>
  <c r="C387"/>
  <c r="C101"/>
  <c r="C738"/>
  <c r="G101" l="1"/>
  <c r="F101"/>
  <c r="G647"/>
  <c r="G648"/>
  <c r="F647"/>
  <c r="F648"/>
  <c r="D801"/>
  <c r="E801"/>
  <c r="C801"/>
  <c r="G802"/>
  <c r="F802"/>
  <c r="D169"/>
  <c r="E169"/>
  <c r="C169"/>
  <c r="G170"/>
  <c r="F170"/>
  <c r="D373"/>
  <c r="E373"/>
  <c r="C373"/>
  <c r="F380"/>
  <c r="G380"/>
  <c r="G90"/>
  <c r="F90"/>
  <c r="E89"/>
  <c r="E84" s="1"/>
  <c r="D89"/>
  <c r="E649"/>
  <c r="D649"/>
  <c r="F847"/>
  <c r="G847"/>
  <c r="D686"/>
  <c r="D678" s="1"/>
  <c r="E686"/>
  <c r="E678" s="1"/>
  <c r="C686"/>
  <c r="C678" s="1"/>
  <c r="G687"/>
  <c r="F687"/>
  <c r="G650"/>
  <c r="F650"/>
  <c r="D381"/>
  <c r="E381"/>
  <c r="G382"/>
  <c r="F382"/>
  <c r="G296"/>
  <c r="F296"/>
  <c r="G281"/>
  <c r="G282"/>
  <c r="F281"/>
  <c r="F282"/>
  <c r="F273"/>
  <c r="G273"/>
  <c r="F275"/>
  <c r="G275"/>
  <c r="G257"/>
  <c r="F257"/>
  <c r="D199"/>
  <c r="E199"/>
  <c r="C199"/>
  <c r="D201"/>
  <c r="E201"/>
  <c r="C201"/>
  <c r="G200"/>
  <c r="F200"/>
  <c r="D93"/>
  <c r="E93"/>
  <c r="C93"/>
  <c r="F94"/>
  <c r="C627"/>
  <c r="C110"/>
  <c r="C109" s="1"/>
  <c r="C105" s="1"/>
  <c r="C19" s="1"/>
  <c r="D110"/>
  <c r="D19" s="1"/>
  <c r="E110"/>
  <c r="F111"/>
  <c r="G111"/>
  <c r="D843"/>
  <c r="E843"/>
  <c r="D840"/>
  <c r="E840"/>
  <c r="D836"/>
  <c r="E836"/>
  <c r="D832"/>
  <c r="E832"/>
  <c r="D824"/>
  <c r="D823" s="1"/>
  <c r="D822" s="1"/>
  <c r="E824"/>
  <c r="E823" s="1"/>
  <c r="E822" s="1"/>
  <c r="D820"/>
  <c r="D819" s="1"/>
  <c r="E820"/>
  <c r="E819" s="1"/>
  <c r="D812"/>
  <c r="D811" s="1"/>
  <c r="E812"/>
  <c r="E811" s="1"/>
  <c r="D809"/>
  <c r="D808" s="1"/>
  <c r="E809"/>
  <c r="E808" s="1"/>
  <c r="D806"/>
  <c r="D805" s="1"/>
  <c r="E806"/>
  <c r="E805" s="1"/>
  <c r="D803"/>
  <c r="E803"/>
  <c r="D771"/>
  <c r="D770" s="1"/>
  <c r="D769" s="1"/>
  <c r="E771"/>
  <c r="D766"/>
  <c r="D765" s="1"/>
  <c r="D764" s="1"/>
  <c r="E766"/>
  <c r="E765" s="1"/>
  <c r="E764" s="1"/>
  <c r="D762"/>
  <c r="D761" s="1"/>
  <c r="D760" s="1"/>
  <c r="E762"/>
  <c r="E761" s="1"/>
  <c r="E760" s="1"/>
  <c r="D744"/>
  <c r="D743" s="1"/>
  <c r="D742" s="1"/>
  <c r="D741" s="1"/>
  <c r="E744"/>
  <c r="E743" s="1"/>
  <c r="E742" s="1"/>
  <c r="E741" s="1"/>
  <c r="D734"/>
  <c r="E734"/>
  <c r="D723"/>
  <c r="E723"/>
  <c r="D719"/>
  <c r="E719"/>
  <c r="D706"/>
  <c r="D702" s="1"/>
  <c r="E706"/>
  <c r="E702" s="1"/>
  <c r="D700"/>
  <c r="E700"/>
  <c r="D696"/>
  <c r="E696"/>
  <c r="D690"/>
  <c r="E690"/>
  <c r="D673"/>
  <c r="E673"/>
  <c r="D667"/>
  <c r="E667"/>
  <c r="D664"/>
  <c r="E664"/>
  <c r="D645"/>
  <c r="E645"/>
  <c r="D639"/>
  <c r="E639"/>
  <c r="D637"/>
  <c r="E637"/>
  <c r="D635"/>
  <c r="E635"/>
  <c r="D627"/>
  <c r="E627"/>
  <c r="D625"/>
  <c r="E625"/>
  <c r="D621"/>
  <c r="E621"/>
  <c r="D615"/>
  <c r="D614" s="1"/>
  <c r="E615"/>
  <c r="E614" s="1"/>
  <c r="D611"/>
  <c r="D610" s="1"/>
  <c r="E611"/>
  <c r="E610" s="1"/>
  <c r="D608"/>
  <c r="D607" s="1"/>
  <c r="E608"/>
  <c r="E607" s="1"/>
  <c r="D604"/>
  <c r="D603" s="1"/>
  <c r="E604"/>
  <c r="E603" s="1"/>
  <c r="D601"/>
  <c r="D600" s="1"/>
  <c r="E601"/>
  <c r="E600" s="1"/>
  <c r="D595"/>
  <c r="D594" s="1"/>
  <c r="D593" s="1"/>
  <c r="E595"/>
  <c r="E594" s="1"/>
  <c r="E593" s="1"/>
  <c r="D588"/>
  <c r="D587" s="1"/>
  <c r="E588"/>
  <c r="E587" s="1"/>
  <c r="D584"/>
  <c r="D583" s="1"/>
  <c r="E584"/>
  <c r="E583" s="1"/>
  <c r="D576"/>
  <c r="D575" s="1"/>
  <c r="E576"/>
  <c r="E575" s="1"/>
  <c r="D571"/>
  <c r="D570" s="1"/>
  <c r="E571"/>
  <c r="E570" s="1"/>
  <c r="D566"/>
  <c r="D565" s="1"/>
  <c r="E566"/>
  <c r="E565" s="1"/>
  <c r="D560"/>
  <c r="D559" s="1"/>
  <c r="D558" s="1"/>
  <c r="E560"/>
  <c r="E559" s="1"/>
  <c r="E558" s="1"/>
  <c r="D555"/>
  <c r="E555"/>
  <c r="D552"/>
  <c r="E552"/>
  <c r="D545"/>
  <c r="D544" s="1"/>
  <c r="E545"/>
  <c r="E544" s="1"/>
  <c r="D542"/>
  <c r="D541" s="1"/>
  <c r="E542"/>
  <c r="E541" s="1"/>
  <c r="D538"/>
  <c r="E538"/>
  <c r="D535"/>
  <c r="E535"/>
  <c r="D523"/>
  <c r="E523"/>
  <c r="D517"/>
  <c r="E517"/>
  <c r="D506"/>
  <c r="D505" s="1"/>
  <c r="E506"/>
  <c r="E505" s="1"/>
  <c r="E497"/>
  <c r="E496" s="1"/>
  <c r="D497"/>
  <c r="D496" s="1"/>
  <c r="D494"/>
  <c r="E494"/>
  <c r="D488"/>
  <c r="E488"/>
  <c r="D474"/>
  <c r="E474"/>
  <c r="D466"/>
  <c r="E466"/>
  <c r="D451"/>
  <c r="E451"/>
  <c r="D426"/>
  <c r="E426"/>
  <c r="D414"/>
  <c r="E414"/>
  <c r="D408"/>
  <c r="E408"/>
  <c r="D620" l="1"/>
  <c r="D619" s="1"/>
  <c r="D618" s="1"/>
  <c r="D617" s="1"/>
  <c r="E620"/>
  <c r="E619" s="1"/>
  <c r="E618" s="1"/>
  <c r="E617" s="1"/>
  <c r="E582"/>
  <c r="D582"/>
  <c r="E655"/>
  <c r="D655"/>
  <c r="E644"/>
  <c r="E643" s="1"/>
  <c r="E642" s="1"/>
  <c r="E641" s="1"/>
  <c r="D644"/>
  <c r="D643" s="1"/>
  <c r="D642" s="1"/>
  <c r="D641" s="1"/>
  <c r="G801"/>
  <c r="D800"/>
  <c r="D799" s="1"/>
  <c r="F801"/>
  <c r="E800"/>
  <c r="E799" s="1"/>
  <c r="G169"/>
  <c r="F169"/>
  <c r="F89"/>
  <c r="G89"/>
  <c r="E564"/>
  <c r="E563" s="1"/>
  <c r="E562" s="1"/>
  <c r="D759"/>
  <c r="D564"/>
  <c r="D563" s="1"/>
  <c r="D562" s="1"/>
  <c r="E770"/>
  <c r="E769" s="1"/>
  <c r="E759" s="1"/>
  <c r="G583"/>
  <c r="E198"/>
  <c r="F110"/>
  <c r="E831"/>
  <c r="E109"/>
  <c r="G110"/>
  <c r="E509"/>
  <c r="D831"/>
  <c r="E613"/>
  <c r="E599"/>
  <c r="E551"/>
  <c r="E550" s="1"/>
  <c r="E634"/>
  <c r="E633" s="1"/>
  <c r="E632" s="1"/>
  <c r="E631" s="1"/>
  <c r="D509"/>
  <c r="D551"/>
  <c r="D550" s="1"/>
  <c r="D613"/>
  <c r="D634"/>
  <c r="D633" s="1"/>
  <c r="D632" s="1"/>
  <c r="D631" s="1"/>
  <c r="D689"/>
  <c r="D718"/>
  <c r="D717" s="1"/>
  <c r="D599"/>
  <c r="E606"/>
  <c r="E689"/>
  <c r="D606"/>
  <c r="E718"/>
  <c r="E717" s="1"/>
  <c r="C451"/>
  <c r="G452"/>
  <c r="F452"/>
  <c r="F454"/>
  <c r="G454"/>
  <c r="F531"/>
  <c r="G531"/>
  <c r="F746"/>
  <c r="G746"/>
  <c r="G109" l="1"/>
  <c r="E105"/>
  <c r="E19" s="1"/>
  <c r="F109"/>
  <c r="F278"/>
  <c r="G278"/>
  <c r="E50"/>
  <c r="F19" l="1"/>
  <c r="G19"/>
  <c r="G758"/>
  <c r="G755"/>
  <c r="G754"/>
  <c r="G753"/>
  <c r="G752"/>
  <c r="G751"/>
  <c r="G750"/>
  <c r="F758"/>
  <c r="F755"/>
  <c r="F754"/>
  <c r="F753"/>
  <c r="F752"/>
  <c r="F751"/>
  <c r="F750"/>
  <c r="F749"/>
  <c r="G749"/>
  <c r="F748"/>
  <c r="G748"/>
  <c r="G745"/>
  <c r="F745"/>
  <c r="C601"/>
  <c r="C604"/>
  <c r="C603" s="1"/>
  <c r="G605"/>
  <c r="F605"/>
  <c r="G604"/>
  <c r="G602"/>
  <c r="F602"/>
  <c r="G662" l="1"/>
  <c r="F662"/>
  <c r="F603"/>
  <c r="G603"/>
  <c r="F604"/>
  <c r="F303"/>
  <c r="G303"/>
  <c r="G265"/>
  <c r="G266"/>
  <c r="G267"/>
  <c r="G268"/>
  <c r="F265"/>
  <c r="F266"/>
  <c r="F267"/>
  <c r="F268"/>
  <c r="G259"/>
  <c r="G260"/>
  <c r="G261"/>
  <c r="G263"/>
  <c r="G264"/>
  <c r="F259"/>
  <c r="F260"/>
  <c r="F261"/>
  <c r="F263"/>
  <c r="F264"/>
  <c r="D92" l="1"/>
  <c r="E92"/>
  <c r="C92"/>
  <c r="G95"/>
  <c r="F95"/>
  <c r="G94" l="1"/>
  <c r="F93"/>
  <c r="G688"/>
  <c r="F688"/>
  <c r="G682"/>
  <c r="F682"/>
  <c r="F686" l="1"/>
  <c r="G686"/>
  <c r="F530" l="1"/>
  <c r="G530"/>
  <c r="F527"/>
  <c r="G527"/>
  <c r="F525"/>
  <c r="G525"/>
  <c r="F352"/>
  <c r="G352"/>
  <c r="G287"/>
  <c r="F287"/>
  <c r="F206"/>
  <c r="G206"/>
  <c r="F163"/>
  <c r="G163"/>
  <c r="G556" l="1"/>
  <c r="G557"/>
  <c r="F556"/>
  <c r="F557"/>
  <c r="C555"/>
  <c r="G772"/>
  <c r="G773"/>
  <c r="F772"/>
  <c r="F773"/>
  <c r="G669"/>
  <c r="F669"/>
  <c r="G665"/>
  <c r="F665"/>
  <c r="C664"/>
  <c r="C655" l="1"/>
  <c r="G555"/>
  <c r="F555"/>
  <c r="F664"/>
  <c r="G664"/>
  <c r="F661"/>
  <c r="G661"/>
  <c r="G515"/>
  <c r="F515"/>
  <c r="F441"/>
  <c r="G441"/>
  <c r="G411"/>
  <c r="F411"/>
  <c r="G358"/>
  <c r="F358"/>
  <c r="F348"/>
  <c r="G348"/>
  <c r="G295" l="1"/>
  <c r="F295"/>
  <c r="G139"/>
  <c r="G140"/>
  <c r="F139"/>
  <c r="F140"/>
  <c r="G217"/>
  <c r="F217"/>
  <c r="D216"/>
  <c r="E216"/>
  <c r="G151" l="1"/>
  <c r="F151"/>
  <c r="G78"/>
  <c r="F78"/>
  <c r="G44"/>
  <c r="F44"/>
  <c r="F272" l="1"/>
  <c r="F274"/>
  <c r="F276"/>
  <c r="F277"/>
  <c r="G271"/>
  <c r="G272"/>
  <c r="G274"/>
  <c r="G276"/>
  <c r="G277"/>
  <c r="G283"/>
  <c r="G284"/>
  <c r="G288"/>
  <c r="G468"/>
  <c r="G469"/>
  <c r="G471"/>
  <c r="G473"/>
  <c r="G475"/>
  <c r="G476"/>
  <c r="G477"/>
  <c r="G478"/>
  <c r="G479"/>
  <c r="F477"/>
  <c r="F478"/>
  <c r="G465"/>
  <c r="G467"/>
  <c r="G763" l="1"/>
  <c r="G767"/>
  <c r="G768"/>
  <c r="G775"/>
  <c r="G780"/>
  <c r="G781"/>
  <c r="G724"/>
  <c r="G735"/>
  <c r="G737"/>
  <c r="G721"/>
  <c r="C766"/>
  <c r="F768"/>
  <c r="F460"/>
  <c r="G460"/>
  <c r="F459"/>
  <c r="G459"/>
  <c r="F443"/>
  <c r="G443"/>
  <c r="F838"/>
  <c r="G838"/>
  <c r="G766" l="1"/>
  <c r="F304"/>
  <c r="G304"/>
  <c r="F177"/>
  <c r="G177"/>
  <c r="D84" l="1"/>
  <c r="C615" l="1"/>
  <c r="C614" s="1"/>
  <c r="C744"/>
  <c r="E708" l="1"/>
  <c r="E677" s="1"/>
  <c r="E676" s="1"/>
  <c r="D708"/>
  <c r="D677" s="1"/>
  <c r="D676" s="1"/>
  <c r="G744"/>
  <c r="F711"/>
  <c r="G711"/>
  <c r="G651" l="1"/>
  <c r="F651"/>
  <c r="C649"/>
  <c r="G640"/>
  <c r="F640"/>
  <c r="C639"/>
  <c r="G626"/>
  <c r="F626"/>
  <c r="C625"/>
  <c r="C488"/>
  <c r="G590"/>
  <c r="F590"/>
  <c r="C587"/>
  <c r="F491"/>
  <c r="G491"/>
  <c r="F649" l="1"/>
  <c r="F625"/>
  <c r="G639"/>
  <c r="G649"/>
  <c r="F639"/>
  <c r="G625"/>
  <c r="F374"/>
  <c r="G374"/>
  <c r="F369"/>
  <c r="G369"/>
  <c r="F365"/>
  <c r="G365"/>
  <c r="G344"/>
  <c r="G345"/>
  <c r="F344"/>
  <c r="F345"/>
  <c r="F347"/>
  <c r="G347"/>
  <c r="F283" l="1"/>
  <c r="G148"/>
  <c r="F148"/>
  <c r="D232"/>
  <c r="E232"/>
  <c r="C232"/>
  <c r="G233"/>
  <c r="F233"/>
  <c r="G230"/>
  <c r="F230"/>
  <c r="G229"/>
  <c r="F229"/>
  <c r="F205"/>
  <c r="G205"/>
  <c r="G87"/>
  <c r="F87"/>
  <c r="G52"/>
  <c r="G53"/>
  <c r="F52"/>
  <c r="F53"/>
  <c r="C552" l="1"/>
  <c r="C551" s="1"/>
  <c r="C690"/>
  <c r="C595"/>
  <c r="C594" s="1"/>
  <c r="C593" s="1"/>
  <c r="C255"/>
  <c r="D255"/>
  <c r="C870" l="1"/>
  <c r="F846" l="1"/>
  <c r="G846"/>
  <c r="C843"/>
  <c r="F850"/>
  <c r="G850"/>
  <c r="F435"/>
  <c r="G435"/>
  <c r="G710"/>
  <c r="F710"/>
  <c r="G623"/>
  <c r="F623"/>
  <c r="G598"/>
  <c r="F598"/>
  <c r="G709" l="1"/>
  <c r="F709"/>
  <c r="E255" l="1"/>
  <c r="G255" l="1"/>
  <c r="F255"/>
  <c r="F211"/>
  <c r="G211"/>
  <c r="F193"/>
  <c r="G193"/>
  <c r="F476" l="1"/>
  <c r="F775"/>
  <c r="C770"/>
  <c r="C769" s="1"/>
  <c r="G713"/>
  <c r="F713"/>
  <c r="G770" l="1"/>
  <c r="F769"/>
  <c r="G771"/>
  <c r="F770"/>
  <c r="F771"/>
  <c r="G553"/>
  <c r="F553"/>
  <c r="G489"/>
  <c r="F489"/>
  <c r="F288"/>
  <c r="G236"/>
  <c r="F236"/>
  <c r="G769" l="1"/>
  <c r="E119" l="1"/>
  <c r="G73"/>
  <c r="F73"/>
  <c r="D50"/>
  <c r="G54"/>
  <c r="F54"/>
  <c r="G51"/>
  <c r="F51"/>
  <c r="C576"/>
  <c r="C575" s="1"/>
  <c r="C474"/>
  <c r="C71"/>
  <c r="C75"/>
  <c r="C81"/>
  <c r="C84"/>
  <c r="C98"/>
  <c r="C97" s="1"/>
  <c r="C103"/>
  <c r="C100" s="1"/>
  <c r="C58" l="1"/>
  <c r="C70"/>
  <c r="C96"/>
  <c r="F585" l="1"/>
  <c r="F586"/>
  <c r="F579"/>
  <c r="G579"/>
  <c r="F479" l="1"/>
  <c r="G474"/>
  <c r="G311" l="1"/>
  <c r="F311"/>
  <c r="F284"/>
  <c r="D56" l="1"/>
  <c r="E56"/>
  <c r="C56"/>
  <c r="G346"/>
  <c r="F346"/>
  <c r="G50" l="1"/>
  <c r="F50"/>
  <c r="G167"/>
  <c r="F167"/>
  <c r="G680" l="1"/>
  <c r="G681"/>
  <c r="F680"/>
  <c r="F681"/>
  <c r="F691"/>
  <c r="G660"/>
  <c r="G670"/>
  <c r="F660"/>
  <c r="G543"/>
  <c r="G546"/>
  <c r="G549"/>
  <c r="F543"/>
  <c r="F546"/>
  <c r="F549"/>
  <c r="D548"/>
  <c r="D547" s="1"/>
  <c r="D508" s="1"/>
  <c r="E548"/>
  <c r="E547" s="1"/>
  <c r="E508" s="1"/>
  <c r="C548"/>
  <c r="C547" s="1"/>
  <c r="G514"/>
  <c r="G516"/>
  <c r="G518"/>
  <c r="G519"/>
  <c r="G520"/>
  <c r="G521"/>
  <c r="F514"/>
  <c r="F516"/>
  <c r="F518"/>
  <c r="F519"/>
  <c r="F520"/>
  <c r="F521"/>
  <c r="G507"/>
  <c r="F507"/>
  <c r="C506"/>
  <c r="C505" s="1"/>
  <c r="G490"/>
  <c r="G493"/>
  <c r="G495"/>
  <c r="G498"/>
  <c r="F490"/>
  <c r="F493"/>
  <c r="F495"/>
  <c r="F498"/>
  <c r="F447"/>
  <c r="G447"/>
  <c r="G409"/>
  <c r="G410"/>
  <c r="G413"/>
  <c r="G415"/>
  <c r="F409"/>
  <c r="F410"/>
  <c r="F413"/>
  <c r="F415"/>
  <c r="E338"/>
  <c r="D338"/>
  <c r="G339"/>
  <c r="G340"/>
  <c r="G341"/>
  <c r="G342"/>
  <c r="G343"/>
  <c r="G350"/>
  <c r="F339"/>
  <c r="F340"/>
  <c r="F341"/>
  <c r="F342"/>
  <c r="F343"/>
  <c r="F350"/>
  <c r="G329"/>
  <c r="G330"/>
  <c r="G331"/>
  <c r="G332"/>
  <c r="F329"/>
  <c r="F330"/>
  <c r="F331"/>
  <c r="F332"/>
  <c r="G334"/>
  <c r="G335"/>
  <c r="G336"/>
  <c r="G337"/>
  <c r="F299"/>
  <c r="F301"/>
  <c r="G218"/>
  <c r="G220"/>
  <c r="G222"/>
  <c r="G223"/>
  <c r="G224"/>
  <c r="G226"/>
  <c r="F218"/>
  <c r="F220"/>
  <c r="F222"/>
  <c r="F223"/>
  <c r="F224"/>
  <c r="F226"/>
  <c r="G191"/>
  <c r="G192"/>
  <c r="G197"/>
  <c r="G201"/>
  <c r="F191"/>
  <c r="F192"/>
  <c r="F197"/>
  <c r="F201"/>
  <c r="G179"/>
  <c r="G180"/>
  <c r="G181"/>
  <c r="G182"/>
  <c r="G183"/>
  <c r="G184"/>
  <c r="F179"/>
  <c r="F180"/>
  <c r="F181"/>
  <c r="F182"/>
  <c r="F183"/>
  <c r="F184"/>
  <c r="C153"/>
  <c r="E153"/>
  <c r="D153"/>
  <c r="G154"/>
  <c r="G155"/>
  <c r="G157"/>
  <c r="G161"/>
  <c r="G162"/>
  <c r="G164"/>
  <c r="G165"/>
  <c r="G166"/>
  <c r="F154"/>
  <c r="F155"/>
  <c r="F157"/>
  <c r="F161"/>
  <c r="F162"/>
  <c r="F164"/>
  <c r="F165"/>
  <c r="F166"/>
  <c r="C141"/>
  <c r="E141"/>
  <c r="D141"/>
  <c r="G142"/>
  <c r="G143"/>
  <c r="G145"/>
  <c r="G146"/>
  <c r="G149"/>
  <c r="G150"/>
  <c r="G152"/>
  <c r="F142"/>
  <c r="F143"/>
  <c r="F145"/>
  <c r="F146"/>
  <c r="F149"/>
  <c r="F150"/>
  <c r="F152"/>
  <c r="C133"/>
  <c r="E133"/>
  <c r="G134"/>
  <c r="G135"/>
  <c r="G138"/>
  <c r="F134"/>
  <c r="F135"/>
  <c r="F138"/>
  <c r="E127"/>
  <c r="G128"/>
  <c r="G129"/>
  <c r="G130"/>
  <c r="F128"/>
  <c r="F129"/>
  <c r="F130"/>
  <c r="C124"/>
  <c r="E124"/>
  <c r="D124"/>
  <c r="G125"/>
  <c r="G126"/>
  <c r="F125"/>
  <c r="F126"/>
  <c r="G120"/>
  <c r="G121"/>
  <c r="G122"/>
  <c r="F120"/>
  <c r="F121"/>
  <c r="G59"/>
  <c r="G60"/>
  <c r="F59"/>
  <c r="F60"/>
  <c r="G49"/>
  <c r="G57"/>
  <c r="F49"/>
  <c r="F57"/>
  <c r="G47"/>
  <c r="F47"/>
  <c r="G39"/>
  <c r="G40"/>
  <c r="G41"/>
  <c r="F39"/>
  <c r="F40"/>
  <c r="F41"/>
  <c r="G405" l="1"/>
  <c r="F505"/>
  <c r="F506"/>
  <c r="F547"/>
  <c r="G547"/>
  <c r="G505"/>
  <c r="G548"/>
  <c r="F548"/>
  <c r="F513"/>
  <c r="G513"/>
  <c r="G506"/>
  <c r="F488"/>
  <c r="G488"/>
  <c r="F405"/>
  <c r="G56"/>
  <c r="F124"/>
  <c r="F133"/>
  <c r="G133"/>
  <c r="F127"/>
  <c r="G127"/>
  <c r="F119"/>
  <c r="G119"/>
  <c r="F56"/>
  <c r="G837" l="1"/>
  <c r="G839"/>
  <c r="G841"/>
  <c r="G844"/>
  <c r="G845"/>
  <c r="G848"/>
  <c r="G849"/>
  <c r="G852"/>
  <c r="G853"/>
  <c r="G855"/>
  <c r="F837"/>
  <c r="F839"/>
  <c r="F841"/>
  <c r="F844"/>
  <c r="F845"/>
  <c r="F848"/>
  <c r="F849"/>
  <c r="F852"/>
  <c r="F853"/>
  <c r="F855"/>
  <c r="G818"/>
  <c r="G821"/>
  <c r="G825"/>
  <c r="G829"/>
  <c r="G833"/>
  <c r="G834"/>
  <c r="G835"/>
  <c r="F818"/>
  <c r="F821"/>
  <c r="F825"/>
  <c r="F829"/>
  <c r="F833"/>
  <c r="F834"/>
  <c r="F835"/>
  <c r="G804"/>
  <c r="G807"/>
  <c r="G810"/>
  <c r="G813"/>
  <c r="G814"/>
  <c r="F804"/>
  <c r="F807"/>
  <c r="F810"/>
  <c r="F813"/>
  <c r="F814"/>
  <c r="G704"/>
  <c r="G707"/>
  <c r="G716"/>
  <c r="G720"/>
  <c r="G722"/>
  <c r="F704"/>
  <c r="F707"/>
  <c r="F716"/>
  <c r="F720"/>
  <c r="F721"/>
  <c r="F722"/>
  <c r="F724"/>
  <c r="F735"/>
  <c r="F737"/>
  <c r="G691"/>
  <c r="G692"/>
  <c r="G693"/>
  <c r="G694"/>
  <c r="G695"/>
  <c r="G697"/>
  <c r="G698"/>
  <c r="G699"/>
  <c r="G701"/>
  <c r="F692"/>
  <c r="F693"/>
  <c r="F694"/>
  <c r="F695"/>
  <c r="F697"/>
  <c r="F698"/>
  <c r="F699"/>
  <c r="F701"/>
  <c r="G657"/>
  <c r="G672"/>
  <c r="G674"/>
  <c r="G675"/>
  <c r="F657"/>
  <c r="F670"/>
  <c r="F672"/>
  <c r="F674"/>
  <c r="F675"/>
  <c r="G636"/>
  <c r="G638"/>
  <c r="G646"/>
  <c r="F636"/>
  <c r="F638"/>
  <c r="F646"/>
  <c r="G609"/>
  <c r="G612"/>
  <c r="G616"/>
  <c r="G622"/>
  <c r="G624"/>
  <c r="G628"/>
  <c r="G630"/>
  <c r="F609"/>
  <c r="F612"/>
  <c r="F616"/>
  <c r="F622"/>
  <c r="F624"/>
  <c r="F628"/>
  <c r="F630"/>
  <c r="G596"/>
  <c r="G597"/>
  <c r="F596"/>
  <c r="F597"/>
  <c r="G567"/>
  <c r="G568"/>
  <c r="G569"/>
  <c r="G572"/>
  <c r="G573"/>
  <c r="G574"/>
  <c r="G577"/>
  <c r="G585"/>
  <c r="G586"/>
  <c r="F567"/>
  <c r="F568"/>
  <c r="F569"/>
  <c r="F572"/>
  <c r="F573"/>
  <c r="F574"/>
  <c r="F577"/>
  <c r="G524"/>
  <c r="G526"/>
  <c r="G528"/>
  <c r="G532"/>
  <c r="G536"/>
  <c r="G537"/>
  <c r="G539"/>
  <c r="G540"/>
  <c r="G554"/>
  <c r="G561"/>
  <c r="F524"/>
  <c r="F526"/>
  <c r="F528"/>
  <c r="F532"/>
  <c r="F536"/>
  <c r="F537"/>
  <c r="F539"/>
  <c r="F540"/>
  <c r="F554"/>
  <c r="F561"/>
  <c r="G504"/>
  <c r="G522"/>
  <c r="F504"/>
  <c r="F522"/>
  <c r="G485"/>
  <c r="F465"/>
  <c r="F467"/>
  <c r="F468"/>
  <c r="F469"/>
  <c r="F471"/>
  <c r="F473"/>
  <c r="F475"/>
  <c r="F485"/>
  <c r="G448"/>
  <c r="G450"/>
  <c r="G453"/>
  <c r="G455"/>
  <c r="G457"/>
  <c r="G458"/>
  <c r="G461"/>
  <c r="G462"/>
  <c r="F448"/>
  <c r="F450"/>
  <c r="F453"/>
  <c r="F455"/>
  <c r="F457"/>
  <c r="F458"/>
  <c r="F461"/>
  <c r="F462"/>
  <c r="G416"/>
  <c r="G418"/>
  <c r="G419"/>
  <c r="G420"/>
  <c r="G421"/>
  <c r="G422"/>
  <c r="G423"/>
  <c r="G424"/>
  <c r="G425"/>
  <c r="G427"/>
  <c r="G428"/>
  <c r="G430"/>
  <c r="G431"/>
  <c r="G432"/>
  <c r="G433"/>
  <c r="G434"/>
  <c r="G436"/>
  <c r="G438"/>
  <c r="G439"/>
  <c r="G440"/>
  <c r="G442"/>
  <c r="G444"/>
  <c r="G445"/>
  <c r="G446"/>
  <c r="F416"/>
  <c r="F418"/>
  <c r="F419"/>
  <c r="F420"/>
  <c r="F421"/>
  <c r="F422"/>
  <c r="F423"/>
  <c r="F424"/>
  <c r="F425"/>
  <c r="F427"/>
  <c r="F428"/>
  <c r="F430"/>
  <c r="F431"/>
  <c r="F432"/>
  <c r="F433"/>
  <c r="F434"/>
  <c r="F436"/>
  <c r="F438"/>
  <c r="F439"/>
  <c r="F440"/>
  <c r="F442"/>
  <c r="F444"/>
  <c r="F445"/>
  <c r="F446"/>
  <c r="G375"/>
  <c r="G376"/>
  <c r="G378"/>
  <c r="G379"/>
  <c r="G383"/>
  <c r="G386"/>
  <c r="G388"/>
  <c r="G392"/>
  <c r="G395"/>
  <c r="G396"/>
  <c r="F375"/>
  <c r="F376"/>
  <c r="F378"/>
  <c r="F379"/>
  <c r="F383"/>
  <c r="F386"/>
  <c r="F388"/>
  <c r="F392"/>
  <c r="F395"/>
  <c r="F396"/>
  <c r="G351"/>
  <c r="G353"/>
  <c r="G354"/>
  <c r="G355"/>
  <c r="G356"/>
  <c r="G357"/>
  <c r="G359"/>
  <c r="G360"/>
  <c r="G362"/>
  <c r="G364"/>
  <c r="G366"/>
  <c r="G367"/>
  <c r="G368"/>
  <c r="G370"/>
  <c r="G371"/>
  <c r="G372"/>
  <c r="F351"/>
  <c r="F353"/>
  <c r="F354"/>
  <c r="F355"/>
  <c r="F356"/>
  <c r="F357"/>
  <c r="F359"/>
  <c r="F360"/>
  <c r="F362"/>
  <c r="F364"/>
  <c r="F366"/>
  <c r="F367"/>
  <c r="F368"/>
  <c r="F370"/>
  <c r="F371"/>
  <c r="F372"/>
  <c r="F334"/>
  <c r="F335"/>
  <c r="F336"/>
  <c r="F337"/>
  <c r="G315"/>
  <c r="G318"/>
  <c r="F315"/>
  <c r="G294"/>
  <c r="G297"/>
  <c r="G299"/>
  <c r="G301"/>
  <c r="F271"/>
  <c r="F294"/>
  <c r="F297"/>
  <c r="G228"/>
  <c r="G234"/>
  <c r="G238"/>
  <c r="G240"/>
  <c r="G242"/>
  <c r="G250"/>
  <c r="G252"/>
  <c r="F228"/>
  <c r="F234"/>
  <c r="F238"/>
  <c r="F240"/>
  <c r="F242"/>
  <c r="F250"/>
  <c r="F252"/>
  <c r="G202"/>
  <c r="F202"/>
  <c r="G172"/>
  <c r="G173"/>
  <c r="G174"/>
  <c r="G176"/>
  <c r="G189"/>
  <c r="F172"/>
  <c r="F173"/>
  <c r="F174"/>
  <c r="F176"/>
  <c r="F189"/>
  <c r="G104"/>
  <c r="G72"/>
  <c r="G74"/>
  <c r="G76"/>
  <c r="G77"/>
  <c r="G79"/>
  <c r="G82"/>
  <c r="G83"/>
  <c r="G99"/>
  <c r="F72"/>
  <c r="F74"/>
  <c r="F76"/>
  <c r="F77"/>
  <c r="F79"/>
  <c r="F82"/>
  <c r="F83"/>
  <c r="F99"/>
  <c r="F104"/>
  <c r="G63"/>
  <c r="G64"/>
  <c r="G67"/>
  <c r="G69"/>
  <c r="F63"/>
  <c r="F64"/>
  <c r="F67"/>
  <c r="F69"/>
  <c r="F763"/>
  <c r="F767"/>
  <c r="F780"/>
  <c r="F781"/>
  <c r="F787"/>
  <c r="C298"/>
  <c r="E298"/>
  <c r="F298" l="1"/>
  <c r="D484" l="1"/>
  <c r="D483" s="1"/>
  <c r="D482" s="1"/>
  <c r="E484"/>
  <c r="E483" s="1"/>
  <c r="E482" s="1"/>
  <c r="C426"/>
  <c r="G723" l="1"/>
  <c r="G690"/>
  <c r="G679"/>
  <c r="G414"/>
  <c r="G517"/>
  <c r="G483"/>
  <c r="G426"/>
  <c r="F426"/>
  <c r="G451"/>
  <c r="F656"/>
  <c r="G656"/>
  <c r="G523"/>
  <c r="F523"/>
  <c r="G565"/>
  <c r="G566"/>
  <c r="G571"/>
  <c r="G595"/>
  <c r="G601"/>
  <c r="G615"/>
  <c r="F659"/>
  <c r="G659"/>
  <c r="G696"/>
  <c r="G703"/>
  <c r="G708"/>
  <c r="G714"/>
  <c r="G719"/>
  <c r="G794"/>
  <c r="G803"/>
  <c r="G812"/>
  <c r="G832"/>
  <c r="G836"/>
  <c r="G843"/>
  <c r="G484"/>
  <c r="F843"/>
  <c r="G718" l="1"/>
  <c r="G482"/>
  <c r="C198"/>
  <c r="F744"/>
  <c r="C708"/>
  <c r="F199" l="1"/>
  <c r="F708"/>
  <c r="F714"/>
  <c r="D449"/>
  <c r="D404" s="1"/>
  <c r="E449"/>
  <c r="E404" s="1"/>
  <c r="C449"/>
  <c r="D316"/>
  <c r="G124"/>
  <c r="C494"/>
  <c r="G199" l="1"/>
  <c r="D198"/>
  <c r="F449"/>
  <c r="G449"/>
  <c r="D328" l="1"/>
  <c r="E328"/>
  <c r="C328"/>
  <c r="D38"/>
  <c r="E38"/>
  <c r="C38"/>
  <c r="C719"/>
  <c r="F719" s="1"/>
  <c r="F595"/>
  <c r="E387"/>
  <c r="D387"/>
  <c r="G328" l="1"/>
  <c r="F328"/>
  <c r="G387"/>
  <c r="F387"/>
  <c r="F576"/>
  <c r="G576"/>
  <c r="G38"/>
  <c r="F38"/>
  <c r="D251"/>
  <c r="C251"/>
  <c r="D239"/>
  <c r="E239"/>
  <c r="C239"/>
  <c r="E103"/>
  <c r="E100" s="1"/>
  <c r="D103"/>
  <c r="D100" s="1"/>
  <c r="C723"/>
  <c r="F723" s="1"/>
  <c r="C706"/>
  <c r="C702" s="1"/>
  <c r="F302" l="1"/>
  <c r="F239"/>
  <c r="G239"/>
  <c r="G302"/>
  <c r="F706"/>
  <c r="G706"/>
  <c r="E231"/>
  <c r="G232"/>
  <c r="F232"/>
  <c r="G251"/>
  <c r="F251"/>
  <c r="G103"/>
  <c r="F103"/>
  <c r="C231"/>
  <c r="D231"/>
  <c r="C700"/>
  <c r="C893"/>
  <c r="C865"/>
  <c r="G594" l="1"/>
  <c r="F594"/>
  <c r="G231"/>
  <c r="F231"/>
  <c r="F100"/>
  <c r="G100"/>
  <c r="D48"/>
  <c r="E48"/>
  <c r="C48"/>
  <c r="C635"/>
  <c r="C542"/>
  <c r="C541" s="1"/>
  <c r="C560"/>
  <c r="C559" s="1"/>
  <c r="C558" s="1"/>
  <c r="C673"/>
  <c r="C517"/>
  <c r="F517" s="1"/>
  <c r="D854"/>
  <c r="D851" s="1"/>
  <c r="D842" s="1"/>
  <c r="D830" s="1"/>
  <c r="E854"/>
  <c r="C854"/>
  <c r="C851" s="1"/>
  <c r="C842" s="1"/>
  <c r="C840"/>
  <c r="C836"/>
  <c r="F836" s="1"/>
  <c r="C832"/>
  <c r="F832" s="1"/>
  <c r="D828"/>
  <c r="D827" s="1"/>
  <c r="D826" s="1"/>
  <c r="E828"/>
  <c r="E827" s="1"/>
  <c r="E826" s="1"/>
  <c r="C828"/>
  <c r="C827" s="1"/>
  <c r="C826" s="1"/>
  <c r="C824"/>
  <c r="C823" s="1"/>
  <c r="C822" s="1"/>
  <c r="C820"/>
  <c r="D817"/>
  <c r="D816" s="1"/>
  <c r="D815" s="1"/>
  <c r="E817"/>
  <c r="E816" s="1"/>
  <c r="E815" s="1"/>
  <c r="C817"/>
  <c r="C816" s="1"/>
  <c r="C812"/>
  <c r="C809"/>
  <c r="C808" s="1"/>
  <c r="C806"/>
  <c r="C805" s="1"/>
  <c r="C803"/>
  <c r="C800" s="1"/>
  <c r="F794"/>
  <c r="D791"/>
  <c r="D790" s="1"/>
  <c r="D789" s="1"/>
  <c r="D788" s="1"/>
  <c r="E791"/>
  <c r="E790" s="1"/>
  <c r="E789" s="1"/>
  <c r="E788" s="1"/>
  <c r="D786"/>
  <c r="D785" s="1"/>
  <c r="D784" s="1"/>
  <c r="E786"/>
  <c r="C786"/>
  <c r="C785" s="1"/>
  <c r="C784" s="1"/>
  <c r="D779"/>
  <c r="D778" s="1"/>
  <c r="D777" s="1"/>
  <c r="D776" s="1"/>
  <c r="D740" s="1"/>
  <c r="E779"/>
  <c r="C779"/>
  <c r="C778" s="1"/>
  <c r="C777" s="1"/>
  <c r="C765"/>
  <c r="C764" s="1"/>
  <c r="G765"/>
  <c r="C762"/>
  <c r="C743"/>
  <c r="F703"/>
  <c r="E671"/>
  <c r="D671"/>
  <c r="C671"/>
  <c r="D736"/>
  <c r="E736"/>
  <c r="C736"/>
  <c r="C734"/>
  <c r="C696"/>
  <c r="F690"/>
  <c r="C645"/>
  <c r="C644" s="1"/>
  <c r="C637"/>
  <c r="D629"/>
  <c r="E629"/>
  <c r="C629"/>
  <c r="C621"/>
  <c r="C620" s="1"/>
  <c r="C619" s="1"/>
  <c r="C618" s="1"/>
  <c r="C617" s="1"/>
  <c r="C611"/>
  <c r="C610" s="1"/>
  <c r="C608"/>
  <c r="C607" s="1"/>
  <c r="C584"/>
  <c r="C583" s="1"/>
  <c r="C582" s="1"/>
  <c r="C571"/>
  <c r="C566"/>
  <c r="C550"/>
  <c r="C545"/>
  <c r="C544" s="1"/>
  <c r="C538"/>
  <c r="C535"/>
  <c r="D503"/>
  <c r="E503"/>
  <c r="C503"/>
  <c r="C502" s="1"/>
  <c r="C501" s="1"/>
  <c r="C497"/>
  <c r="F494"/>
  <c r="D492"/>
  <c r="D487" s="1"/>
  <c r="D486" s="1"/>
  <c r="D481" s="1"/>
  <c r="D480" s="1"/>
  <c r="E492"/>
  <c r="E487" s="1"/>
  <c r="E486" s="1"/>
  <c r="E481" s="1"/>
  <c r="E480" s="1"/>
  <c r="C492"/>
  <c r="C487" s="1"/>
  <c r="C484"/>
  <c r="D472"/>
  <c r="E472"/>
  <c r="C472"/>
  <c r="D470"/>
  <c r="E470"/>
  <c r="C470"/>
  <c r="C466"/>
  <c r="D464"/>
  <c r="E464"/>
  <c r="C464"/>
  <c r="F451"/>
  <c r="F414"/>
  <c r="G407"/>
  <c r="E317"/>
  <c r="D317"/>
  <c r="D314"/>
  <c r="D313" s="1"/>
  <c r="E314"/>
  <c r="E313" s="1"/>
  <c r="C314"/>
  <c r="C313" s="1"/>
  <c r="D300"/>
  <c r="E300"/>
  <c r="C300"/>
  <c r="D298"/>
  <c r="G298" s="1"/>
  <c r="D293"/>
  <c r="E293"/>
  <c r="E254" s="1"/>
  <c r="C293"/>
  <c r="C254" s="1"/>
  <c r="D249"/>
  <c r="D248" s="1"/>
  <c r="E249"/>
  <c r="E248" s="1"/>
  <c r="C249"/>
  <c r="C248" s="1"/>
  <c r="D241"/>
  <c r="E241"/>
  <c r="C241"/>
  <c r="C215"/>
  <c r="D196"/>
  <c r="D195" s="1"/>
  <c r="E196"/>
  <c r="E195" s="1"/>
  <c r="C196"/>
  <c r="C195" s="1"/>
  <c r="C190"/>
  <c r="D188"/>
  <c r="E188"/>
  <c r="C188"/>
  <c r="E132"/>
  <c r="F141"/>
  <c r="D394"/>
  <c r="D393" s="1"/>
  <c r="E394"/>
  <c r="C394"/>
  <c r="C393" s="1"/>
  <c r="D391"/>
  <c r="D390" s="1"/>
  <c r="E391"/>
  <c r="C391"/>
  <c r="C390" s="1"/>
  <c r="D385"/>
  <c r="D384" s="1"/>
  <c r="E385"/>
  <c r="C385"/>
  <c r="C384" s="1"/>
  <c r="D363"/>
  <c r="E363"/>
  <c r="D349"/>
  <c r="E349"/>
  <c r="C363"/>
  <c r="C349"/>
  <c r="D98"/>
  <c r="D97" s="1"/>
  <c r="D96" s="1"/>
  <c r="E98"/>
  <c r="D81"/>
  <c r="E81"/>
  <c r="D75"/>
  <c r="D71"/>
  <c r="E71"/>
  <c r="D68"/>
  <c r="D61" s="1"/>
  <c r="D58" s="1"/>
  <c r="E68"/>
  <c r="E62"/>
  <c r="D43"/>
  <c r="D42" s="1"/>
  <c r="E43"/>
  <c r="C43"/>
  <c r="G254" l="1"/>
  <c r="F254"/>
  <c r="E502"/>
  <c r="E501" s="1"/>
  <c r="E500" s="1"/>
  <c r="E499" s="1"/>
  <c r="D502"/>
  <c r="D501" s="1"/>
  <c r="D500" s="1"/>
  <c r="D499" s="1"/>
  <c r="E733"/>
  <c r="E732" s="1"/>
  <c r="E731" s="1"/>
  <c r="D733"/>
  <c r="D732" s="1"/>
  <c r="D731" s="1"/>
  <c r="D254"/>
  <c r="D247" s="1"/>
  <c r="E247"/>
  <c r="C214"/>
  <c r="C733"/>
  <c r="D666"/>
  <c r="D654" s="1"/>
  <c r="D653" s="1"/>
  <c r="E666"/>
  <c r="E654" s="1"/>
  <c r="E653" s="1"/>
  <c r="C791"/>
  <c r="C790" s="1"/>
  <c r="C789" s="1"/>
  <c r="E42"/>
  <c r="C247"/>
  <c r="F243" s="1"/>
  <c r="G779"/>
  <c r="E61"/>
  <c r="D463"/>
  <c r="D403" s="1"/>
  <c r="D402" s="1"/>
  <c r="D401" s="1"/>
  <c r="E778"/>
  <c r="G778" s="1"/>
  <c r="C606"/>
  <c r="G464"/>
  <c r="E463"/>
  <c r="E403" s="1"/>
  <c r="E402" s="1"/>
  <c r="E401" s="1"/>
  <c r="G470"/>
  <c r="D798"/>
  <c r="D797" s="1"/>
  <c r="D796" s="1"/>
  <c r="G466"/>
  <c r="G472"/>
  <c r="G762"/>
  <c r="G734"/>
  <c r="G736"/>
  <c r="G760"/>
  <c r="G761"/>
  <c r="E785"/>
  <c r="G786"/>
  <c r="G743"/>
  <c r="C634"/>
  <c r="C643"/>
  <c r="C642" s="1"/>
  <c r="C641" s="1"/>
  <c r="F696"/>
  <c r="C689"/>
  <c r="F406"/>
  <c r="F408"/>
  <c r="G494"/>
  <c r="F497"/>
  <c r="F679"/>
  <c r="F349"/>
  <c r="F667"/>
  <c r="G667"/>
  <c r="G349"/>
  <c r="F510"/>
  <c r="G406"/>
  <c r="G408"/>
  <c r="F492"/>
  <c r="F487"/>
  <c r="F542"/>
  <c r="G542"/>
  <c r="G544"/>
  <c r="F544"/>
  <c r="G545"/>
  <c r="F545"/>
  <c r="G551"/>
  <c r="F551"/>
  <c r="G552"/>
  <c r="F552"/>
  <c r="G497"/>
  <c r="G492"/>
  <c r="G338"/>
  <c r="F300"/>
  <c r="F766"/>
  <c r="F779"/>
  <c r="F62"/>
  <c r="G71"/>
  <c r="F75"/>
  <c r="G81"/>
  <c r="G188"/>
  <c r="G198"/>
  <c r="F216"/>
  <c r="G216"/>
  <c r="G65"/>
  <c r="F71"/>
  <c r="G75"/>
  <c r="F81"/>
  <c r="G363"/>
  <c r="F363"/>
  <c r="G391"/>
  <c r="F391"/>
  <c r="F188"/>
  <c r="F198"/>
  <c r="F203"/>
  <c r="F204"/>
  <c r="F241"/>
  <c r="G241"/>
  <c r="G248"/>
  <c r="F248"/>
  <c r="G249"/>
  <c r="F249"/>
  <c r="F293"/>
  <c r="G293"/>
  <c r="G300"/>
  <c r="F84"/>
  <c r="F85"/>
  <c r="G381"/>
  <c r="F381"/>
  <c r="G373"/>
  <c r="F373"/>
  <c r="E316"/>
  <c r="G317"/>
  <c r="F464"/>
  <c r="F470"/>
  <c r="F474"/>
  <c r="C483"/>
  <c r="F484"/>
  <c r="F503"/>
  <c r="G503"/>
  <c r="F511"/>
  <c r="G511"/>
  <c r="G538"/>
  <c r="F538"/>
  <c r="G575"/>
  <c r="F575"/>
  <c r="G570"/>
  <c r="G584"/>
  <c r="F584"/>
  <c r="D592"/>
  <c r="D591" s="1"/>
  <c r="C600"/>
  <c r="C599" s="1"/>
  <c r="F601"/>
  <c r="G608"/>
  <c r="F608"/>
  <c r="C613"/>
  <c r="F615"/>
  <c r="G621"/>
  <c r="F621"/>
  <c r="G629"/>
  <c r="F629"/>
  <c r="G658"/>
  <c r="F658"/>
  <c r="F734"/>
  <c r="G717"/>
  <c r="F786"/>
  <c r="F795"/>
  <c r="G795"/>
  <c r="F800"/>
  <c r="F803"/>
  <c r="C811"/>
  <c r="F811" s="1"/>
  <c r="F812"/>
  <c r="G816"/>
  <c r="F816"/>
  <c r="G817"/>
  <c r="F817"/>
  <c r="G819"/>
  <c r="F820"/>
  <c r="G820"/>
  <c r="G823"/>
  <c r="F823"/>
  <c r="F824"/>
  <c r="G824"/>
  <c r="G840"/>
  <c r="F840"/>
  <c r="G673"/>
  <c r="F673"/>
  <c r="G560"/>
  <c r="F560"/>
  <c r="F635"/>
  <c r="G635"/>
  <c r="G270"/>
  <c r="F270"/>
  <c r="F65"/>
  <c r="G68"/>
  <c r="F68"/>
  <c r="E384"/>
  <c r="G385"/>
  <c r="F385"/>
  <c r="E393"/>
  <c r="G394"/>
  <c r="F394"/>
  <c r="E215"/>
  <c r="E312"/>
  <c r="E20" s="1"/>
  <c r="G313"/>
  <c r="F313"/>
  <c r="G314"/>
  <c r="F314"/>
  <c r="F466"/>
  <c r="F472"/>
  <c r="G510"/>
  <c r="F512"/>
  <c r="G512"/>
  <c r="G535"/>
  <c r="F535"/>
  <c r="G541"/>
  <c r="F541"/>
  <c r="C565"/>
  <c r="F566"/>
  <c r="C570"/>
  <c r="F570" s="1"/>
  <c r="F571"/>
  <c r="G600"/>
  <c r="F611"/>
  <c r="G611"/>
  <c r="G614"/>
  <c r="F614"/>
  <c r="G627"/>
  <c r="F627"/>
  <c r="G637"/>
  <c r="F637"/>
  <c r="G644"/>
  <c r="G645"/>
  <c r="F645"/>
  <c r="G689"/>
  <c r="G700"/>
  <c r="F700"/>
  <c r="F736"/>
  <c r="G671"/>
  <c r="F671"/>
  <c r="F765"/>
  <c r="G793"/>
  <c r="F793"/>
  <c r="G800"/>
  <c r="F805"/>
  <c r="G805"/>
  <c r="G806"/>
  <c r="F806"/>
  <c r="G808"/>
  <c r="F808"/>
  <c r="F809"/>
  <c r="G809"/>
  <c r="G811"/>
  <c r="F828"/>
  <c r="G828"/>
  <c r="E851"/>
  <c r="E842" s="1"/>
  <c r="E830" s="1"/>
  <c r="E798" s="1"/>
  <c r="E797" s="1"/>
  <c r="E796" s="1"/>
  <c r="F854"/>
  <c r="G854"/>
  <c r="F338"/>
  <c r="G196"/>
  <c r="F196"/>
  <c r="F195"/>
  <c r="G195"/>
  <c r="D215"/>
  <c r="D214" s="1"/>
  <c r="G203"/>
  <c r="G204"/>
  <c r="F190"/>
  <c r="G190"/>
  <c r="C171"/>
  <c r="C132" s="1"/>
  <c r="D171"/>
  <c r="D132" s="1"/>
  <c r="F153"/>
  <c r="G153"/>
  <c r="G141"/>
  <c r="E97"/>
  <c r="F98"/>
  <c r="G98"/>
  <c r="G92"/>
  <c r="F92"/>
  <c r="G85"/>
  <c r="G62"/>
  <c r="F48"/>
  <c r="G48"/>
  <c r="F43"/>
  <c r="G43"/>
  <c r="C819"/>
  <c r="F819" s="1"/>
  <c r="C761"/>
  <c r="F762"/>
  <c r="C742"/>
  <c r="F743"/>
  <c r="E592"/>
  <c r="E591" s="1"/>
  <c r="C404"/>
  <c r="C831"/>
  <c r="D783"/>
  <c r="D782" s="1"/>
  <c r="C783"/>
  <c r="C782" s="1"/>
  <c r="C776"/>
  <c r="C718"/>
  <c r="C717" s="1"/>
  <c r="E390"/>
  <c r="E327"/>
  <c r="C666"/>
  <c r="C327"/>
  <c r="C324" s="1"/>
  <c r="D327"/>
  <c r="D324" s="1"/>
  <c r="C509"/>
  <c r="C508" s="1"/>
  <c r="C463"/>
  <c r="D187"/>
  <c r="D312"/>
  <c r="D20" s="1"/>
  <c r="D21" s="1"/>
  <c r="E187"/>
  <c r="E118"/>
  <c r="D118"/>
  <c r="E70"/>
  <c r="D70"/>
  <c r="C312"/>
  <c r="C20" s="1"/>
  <c r="C21" s="1"/>
  <c r="C187"/>
  <c r="C118"/>
  <c r="F718" l="1"/>
  <c r="F717"/>
  <c r="F20"/>
  <c r="G20"/>
  <c r="E21"/>
  <c r="F21" s="1"/>
  <c r="F215"/>
  <c r="E214"/>
  <c r="G214" s="1"/>
  <c r="E58"/>
  <c r="F58" s="1"/>
  <c r="E652"/>
  <c r="D652"/>
  <c r="C564"/>
  <c r="C563" s="1"/>
  <c r="C562" s="1"/>
  <c r="D581"/>
  <c r="D580" s="1"/>
  <c r="F583"/>
  <c r="F42"/>
  <c r="G42"/>
  <c r="F171"/>
  <c r="F132"/>
  <c r="G171"/>
  <c r="G84"/>
  <c r="F644"/>
  <c r="C592"/>
  <c r="C581" s="1"/>
  <c r="C580" s="1"/>
  <c r="E777"/>
  <c r="F778"/>
  <c r="G606"/>
  <c r="G105"/>
  <c r="F764"/>
  <c r="G764"/>
  <c r="G733"/>
  <c r="E784"/>
  <c r="G784" s="1"/>
  <c r="G785"/>
  <c r="G741"/>
  <c r="G742"/>
  <c r="F565"/>
  <c r="C830"/>
  <c r="F689"/>
  <c r="C799"/>
  <c r="F799" s="1"/>
  <c r="G666"/>
  <c r="F666"/>
  <c r="G487"/>
  <c r="G404"/>
  <c r="G550"/>
  <c r="F550"/>
  <c r="F509"/>
  <c r="G509"/>
  <c r="G496"/>
  <c r="F404"/>
  <c r="G215"/>
  <c r="F600"/>
  <c r="F187"/>
  <c r="F70"/>
  <c r="G620"/>
  <c r="F620"/>
  <c r="G70"/>
  <c r="G187"/>
  <c r="G390"/>
  <c r="F390"/>
  <c r="C815"/>
  <c r="F815" s="1"/>
  <c r="F785"/>
  <c r="F61"/>
  <c r="F792"/>
  <c r="G792"/>
  <c r="G463"/>
  <c r="F463"/>
  <c r="G61"/>
  <c r="G827"/>
  <c r="F827"/>
  <c r="G759"/>
  <c r="G678"/>
  <c r="F678"/>
  <c r="F613"/>
  <c r="G613"/>
  <c r="F599"/>
  <c r="G599"/>
  <c r="F312"/>
  <c r="G312"/>
  <c r="G393"/>
  <c r="F393"/>
  <c r="G559"/>
  <c r="F559"/>
  <c r="F822"/>
  <c r="G822"/>
  <c r="F733"/>
  <c r="G655"/>
  <c r="F655"/>
  <c r="G502"/>
  <c r="F502"/>
  <c r="G316"/>
  <c r="G634"/>
  <c r="F634"/>
  <c r="F105"/>
  <c r="G851"/>
  <c r="F851"/>
  <c r="G799"/>
  <c r="G643"/>
  <c r="F643"/>
  <c r="G610"/>
  <c r="F610"/>
  <c r="G384"/>
  <c r="F384"/>
  <c r="G256"/>
  <c r="F256"/>
  <c r="G831"/>
  <c r="F831"/>
  <c r="G815"/>
  <c r="G702"/>
  <c r="F702"/>
  <c r="G607"/>
  <c r="F607"/>
  <c r="C482"/>
  <c r="F482" s="1"/>
  <c r="F483"/>
  <c r="E96"/>
  <c r="G97"/>
  <c r="F97"/>
  <c r="C760"/>
  <c r="C759" s="1"/>
  <c r="F761"/>
  <c r="C741"/>
  <c r="F741" s="1"/>
  <c r="F742"/>
  <c r="C732"/>
  <c r="C500"/>
  <c r="C499" s="1"/>
  <c r="C677"/>
  <c r="C676" s="1"/>
  <c r="E324"/>
  <c r="G324" s="1"/>
  <c r="G732"/>
  <c r="C633"/>
  <c r="D37"/>
  <c r="D35" s="1"/>
  <c r="G118"/>
  <c r="C654"/>
  <c r="C653" s="1"/>
  <c r="C403"/>
  <c r="C402" s="1"/>
  <c r="C401" s="1"/>
  <c r="G327"/>
  <c r="F118"/>
  <c r="C37"/>
  <c r="F327"/>
  <c r="G21" l="1"/>
  <c r="C35"/>
  <c r="C15" s="1"/>
  <c r="D400"/>
  <c r="G777"/>
  <c r="E776"/>
  <c r="E740" s="1"/>
  <c r="G740" s="1"/>
  <c r="E581"/>
  <c r="G582"/>
  <c r="F582"/>
  <c r="F214"/>
  <c r="E117"/>
  <c r="E115" s="1"/>
  <c r="F777"/>
  <c r="F784"/>
  <c r="F606"/>
  <c r="G677"/>
  <c r="E783"/>
  <c r="E782" s="1"/>
  <c r="G592"/>
  <c r="G58"/>
  <c r="F508"/>
  <c r="G508"/>
  <c r="C117"/>
  <c r="C115" s="1"/>
  <c r="E37"/>
  <c r="C798"/>
  <c r="C797" s="1"/>
  <c r="G791"/>
  <c r="F791"/>
  <c r="G403"/>
  <c r="F403"/>
  <c r="F830"/>
  <c r="G830"/>
  <c r="G676"/>
  <c r="F676"/>
  <c r="F732"/>
  <c r="G619"/>
  <c r="F619"/>
  <c r="F642"/>
  <c r="G642"/>
  <c r="F654"/>
  <c r="G654"/>
  <c r="F558"/>
  <c r="G558"/>
  <c r="F826"/>
  <c r="G826"/>
  <c r="F677"/>
  <c r="F247"/>
  <c r="G247"/>
  <c r="G486"/>
  <c r="G842"/>
  <c r="F842"/>
  <c r="F593"/>
  <c r="G593"/>
  <c r="G633"/>
  <c r="F633"/>
  <c r="F501"/>
  <c r="G501"/>
  <c r="D117"/>
  <c r="G132"/>
  <c r="G96"/>
  <c r="F96"/>
  <c r="F760"/>
  <c r="C731"/>
  <c r="C652" s="1"/>
  <c r="C591"/>
  <c r="F324"/>
  <c r="D15"/>
  <c r="G731"/>
  <c r="C632"/>
  <c r="D115" l="1"/>
  <c r="D16" s="1"/>
  <c r="D17" s="1"/>
  <c r="E35"/>
  <c r="G35" s="1"/>
  <c r="E580"/>
  <c r="E400" s="1"/>
  <c r="F581"/>
  <c r="G581"/>
  <c r="G776"/>
  <c r="F776"/>
  <c r="C16"/>
  <c r="F782"/>
  <c r="G782"/>
  <c r="F783"/>
  <c r="G783"/>
  <c r="G587"/>
  <c r="F588"/>
  <c r="G588"/>
  <c r="F117"/>
  <c r="F499"/>
  <c r="G499"/>
  <c r="F37"/>
  <c r="G500"/>
  <c r="G37"/>
  <c r="F500"/>
  <c r="F592"/>
  <c r="G117"/>
  <c r="G797"/>
  <c r="F797"/>
  <c r="G632"/>
  <c r="F632"/>
  <c r="G481"/>
  <c r="G402"/>
  <c r="F402"/>
  <c r="F618"/>
  <c r="G618"/>
  <c r="G591"/>
  <c r="F591"/>
  <c r="F731"/>
  <c r="G641"/>
  <c r="F641"/>
  <c r="G653"/>
  <c r="F653"/>
  <c r="F790"/>
  <c r="G790"/>
  <c r="F798"/>
  <c r="G798"/>
  <c r="C796"/>
  <c r="F759"/>
  <c r="C740"/>
  <c r="F740" s="1"/>
  <c r="F115"/>
  <c r="E16"/>
  <c r="C631"/>
  <c r="G115" l="1"/>
  <c r="E15"/>
  <c r="E17" s="1"/>
  <c r="F35"/>
  <c r="G16"/>
  <c r="C317"/>
  <c r="F318"/>
  <c r="C17"/>
  <c r="F16"/>
  <c r="F580"/>
  <c r="G580"/>
  <c r="F587"/>
  <c r="G564"/>
  <c r="F796"/>
  <c r="G796"/>
  <c r="G789"/>
  <c r="F789"/>
  <c r="G617"/>
  <c r="F617"/>
  <c r="G401"/>
  <c r="F401"/>
  <c r="G631"/>
  <c r="F631"/>
  <c r="G652"/>
  <c r="F652"/>
  <c r="G480"/>
  <c r="C496"/>
  <c r="F496" s="1"/>
  <c r="G17" l="1"/>
  <c r="C28"/>
  <c r="F15"/>
  <c r="G15"/>
  <c r="C316"/>
  <c r="F316" s="1"/>
  <c r="F317"/>
  <c r="F17"/>
  <c r="F564"/>
  <c r="G563"/>
  <c r="G24"/>
  <c r="C486"/>
  <c r="F486" s="1"/>
  <c r="G788"/>
  <c r="F788"/>
  <c r="F24" l="1"/>
  <c r="F563"/>
  <c r="G562"/>
  <c r="C481"/>
  <c r="F481" s="1"/>
  <c r="E397" l="1"/>
  <c r="F562"/>
  <c r="D397"/>
  <c r="C480"/>
  <c r="C400" s="1"/>
  <c r="G400" l="1"/>
  <c r="G397"/>
  <c r="F480"/>
  <c r="C397"/>
  <c r="F397" s="1"/>
  <c r="F400" l="1"/>
</calcChain>
</file>

<file path=xl/sharedStrings.xml><?xml version="1.0" encoding="utf-8"?>
<sst xmlns="http://schemas.openxmlformats.org/spreadsheetml/2006/main" count="925" uniqueCount="745">
  <si>
    <t>Članak 1</t>
  </si>
  <si>
    <t>Članak 2</t>
  </si>
  <si>
    <t>INDEKS 3/1</t>
  </si>
  <si>
    <t>INDEKS 3/2</t>
  </si>
  <si>
    <t>A. RAČUN PRIHODA I RASHODA</t>
  </si>
  <si>
    <t>Prihodi</t>
  </si>
  <si>
    <t>Rashodi</t>
  </si>
  <si>
    <t>Razlika - višak / manjak</t>
  </si>
  <si>
    <t>B. RAČUN FINANCIRANJA</t>
  </si>
  <si>
    <t>Primitci</t>
  </si>
  <si>
    <t>Izdatci</t>
  </si>
  <si>
    <t>C. VIŠAK / MANJAK IZ PRETHODNIH GODINA</t>
  </si>
  <si>
    <t>Višak / manjak iz prethodnih godina</t>
  </si>
  <si>
    <t>Članak 3</t>
  </si>
  <si>
    <t>Članak 4</t>
  </si>
  <si>
    <t>I   OPĆI DIO PRORAČUNA</t>
  </si>
  <si>
    <t>Prihodi i primitci, te rashodi i izdatci po skupinama i podskupinama ostvareni su kakoslijedi:</t>
  </si>
  <si>
    <t>TABLICA A.</t>
  </si>
  <si>
    <t>PRIHODI</t>
  </si>
  <si>
    <t>BROJ KONTA</t>
  </si>
  <si>
    <t>VRSTA PRIHODA</t>
  </si>
  <si>
    <t>PRIHODI POSLOVANJA</t>
  </si>
  <si>
    <t>Prihodi od poreza</t>
  </si>
  <si>
    <t>Porez i prirez na dohodak</t>
  </si>
  <si>
    <t>Porezi na imovinu</t>
  </si>
  <si>
    <t>Porezi na robu i usluge</t>
  </si>
  <si>
    <t>Pomoći iz inozemstva (darovnice) i od subjekata unutar opće države</t>
  </si>
  <si>
    <t xml:space="preserve">Pomoći iz proračuna </t>
  </si>
  <si>
    <t>Pomoći od ostalih subjekata unutar opće države</t>
  </si>
  <si>
    <t>Prihodi od imovine</t>
  </si>
  <si>
    <t>Prihodi od financijske imovine</t>
  </si>
  <si>
    <t>Prihodi od nefinancijske imovine</t>
  </si>
  <si>
    <t>Prihodi od zakupa i iznajmljivanja imovine</t>
  </si>
  <si>
    <t>Prihodi od zakupa poljoprivrednog zemljišta</t>
  </si>
  <si>
    <t>Naknada za korištenje nefinancijske imovine</t>
  </si>
  <si>
    <t>Ostali prihodi od nefinancijske imovine</t>
  </si>
  <si>
    <t>Naknada za zadržavanje nezakon. Izgrađ.</t>
  </si>
  <si>
    <t>Prihodi od administrativnih pristojbi i po posebnim propisima</t>
  </si>
  <si>
    <t>Administrativne upravne pristojbe</t>
  </si>
  <si>
    <t xml:space="preserve">Troškovi ovršnog postupka </t>
  </si>
  <si>
    <t>Ostale nakn.i prist.za posebne namjene-grobarine i ostalo</t>
  </si>
  <si>
    <t>Prihodi po posebnim propisima</t>
  </si>
  <si>
    <t>Vodni doprinos (udio 8% Zakon o financ.vodnog gospodars.)</t>
  </si>
  <si>
    <t>Doprinosi za šume</t>
  </si>
  <si>
    <t xml:space="preserve">Komunalni doprinosi i naknade </t>
  </si>
  <si>
    <t>Komunalni doprinosi</t>
  </si>
  <si>
    <t>Komunalne naknade</t>
  </si>
  <si>
    <t>Prihodi koje Proračuni ostvare obavljanjem osn.djel.</t>
  </si>
  <si>
    <t>PRIHODI OD PRODAJE NEFINANCIJSKE IMOVINE</t>
  </si>
  <si>
    <t>Prihodi od prodaje neproizvedene imovine</t>
  </si>
  <si>
    <t>Prihodi od prodaje materijalne imovine - prirodnoh bogatstava</t>
  </si>
  <si>
    <t>Zemljište</t>
  </si>
  <si>
    <t>PRIMITCI OD FINANCIJSKE IMOVINE I ZADUŽIVANJA</t>
  </si>
  <si>
    <t>Primitci od zaduživanja</t>
  </si>
  <si>
    <t>RASHODI</t>
  </si>
  <si>
    <t>SVEUKUPNO RASHODI I IZDATCI</t>
  </si>
  <si>
    <t>VRSTA RASHODA</t>
  </si>
  <si>
    <t>RASHODI POSLOVANJA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</si>
  <si>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</si>
  <si>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</si>
  <si>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</si>
  <si>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</si>
  <si>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</si>
  <si>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</si>
  <si>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Službena putovanja</t>
  </si>
  <si>
    <t>Stručno usavršavanje zaposlenika</t>
  </si>
  <si>
    <t>Rashodi za materijal i energiju</t>
  </si>
  <si>
    <t>Uredski materijal i ostali materijalni rashodi</t>
  </si>
  <si>
    <t xml:space="preserve">Energija: električna en., javna rasvjeta, plin, benzin, diesel </t>
  </si>
  <si>
    <t>Materijal i djelovi za tekuće i inv. održ.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</si>
  <si>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</si>
  <si>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</si>
  <si>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</si>
  <si>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</si>
  <si>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</si>
  <si>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</si>
  <si>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 usluge</t>
  </si>
  <si>
    <t>Intelektualne i osobne usluge</t>
  </si>
  <si>
    <t>Računalne usluge</t>
  </si>
  <si>
    <t>Ostali nespomenuti rashodi poslovanja</t>
  </si>
  <si>
    <t>Premije osiguranja</t>
  </si>
  <si>
    <t>Reprezentacija</t>
  </si>
  <si>
    <t>Članarine</t>
  </si>
  <si>
    <t>Ostali rashodi poslovanja ( vijenci, HRT, Fina e-kartica i sl..)</t>
  </si>
  <si>
    <t>Civilna zaštita</t>
  </si>
  <si>
    <t>Dan Općine</t>
  </si>
  <si>
    <t>Računovodstvo knjižnice</t>
  </si>
  <si>
    <t>Kulturne manifestacije knjižnice</t>
  </si>
  <si>
    <t>Financijski rashodi</t>
  </si>
  <si>
    <t>Kamate za primljene zajmove</t>
  </si>
  <si>
    <t xml:space="preserve">Kamate za primljene zajmove </t>
  </si>
  <si>
    <t>Ostali financijski rashodi</t>
  </si>
  <si>
    <t>Bankarske usluge i usluge platnog prometa</t>
  </si>
  <si>
    <t>Zatezne kamate</t>
  </si>
  <si>
    <t>Subvencije trg. Dr., poljoprivrednicima, obrtima,…</t>
  </si>
  <si>
    <t>Subv. Poljop. Obrtnicima, malim i sred. Poduzetnicima</t>
  </si>
  <si>
    <t>Pomoći dane u inozemstvo i unutar općeg proračuna</t>
  </si>
  <si>
    <t>Pomoći dane unutar općeg proračuna</t>
  </si>
  <si>
    <t>Nakn. građ. i kućanstvima na temelju osiguranja i druge naknade</t>
  </si>
  <si>
    <t>Ostale naknade građanima i kućanstvima iz proračuna</t>
  </si>
  <si>
    <t>Naknade građanima i kućanstvima u novcu</t>
  </si>
  <si>
    <t>Ostali rashodi</t>
  </si>
  <si>
    <t>Tekuće donacije</t>
  </si>
  <si>
    <t>Tekuće donacije u novcu</t>
  </si>
  <si>
    <t>Udr. Umirovljenika općine</t>
  </si>
  <si>
    <t>UDVDR G. Bogićevci</t>
  </si>
  <si>
    <t>NK Sloboda</t>
  </si>
  <si>
    <t>ŠK Bedem</t>
  </si>
  <si>
    <t>HR Bljesak</t>
  </si>
  <si>
    <t>DVD G. Bogićevci</t>
  </si>
  <si>
    <t>Crveni križ</t>
  </si>
  <si>
    <t>Ostale tek. Donacije udrugama</t>
  </si>
  <si>
    <t>Tekuće donacije u naravi</t>
  </si>
  <si>
    <t>Kapitalne donacije</t>
  </si>
  <si>
    <t>Kapitalne donacije neprofitnim organizacijama</t>
  </si>
  <si>
    <t>Vjerske zajednice - RMK Župa Duha svetog</t>
  </si>
  <si>
    <t>Područne škole</t>
  </si>
  <si>
    <t>Kapitalne donacije građanima i kućanstvima</t>
  </si>
  <si>
    <t>Izvanredni rashodi</t>
  </si>
  <si>
    <t>Nepredviđeni rashodi do visine proračunske pričuve</t>
  </si>
  <si>
    <t>RASHODI ZA NABAVU NEFINANCIJSKE IMOVINE</t>
  </si>
  <si>
    <t>Rashodi za nabavu neproizvedene imovine</t>
  </si>
  <si>
    <t>Materijalna imovina - prirodna bogatstva</t>
  </si>
  <si>
    <t>Nematerijalna imovina</t>
  </si>
  <si>
    <t>Rashodi za nabavu proizvedene dugotrajne imovine</t>
  </si>
  <si>
    <t>Građevinski objekti</t>
  </si>
  <si>
    <t>Ostali građevinski objekti</t>
  </si>
  <si>
    <t>Postrojenja i oprema</t>
  </si>
  <si>
    <t>422…</t>
  </si>
  <si>
    <t>Oprema knjižnice</t>
  </si>
  <si>
    <t>Prijevozna sredstva</t>
  </si>
  <si>
    <t>Višegodišnji nasadi i osnovno stado</t>
  </si>
  <si>
    <t>Knjige u knjižnicama</t>
  </si>
  <si>
    <t>Nematerijalna proizvedena imovina</t>
  </si>
  <si>
    <t>Rashodi za dodatna ulaganja na nefinancijskoj imovini</t>
  </si>
  <si>
    <t>Dodatna ulaganja na građevinskim objektima</t>
  </si>
  <si>
    <t>IZDATCI ZA FINANCIJSKU IM. I POVRAT ZAJMOVA</t>
  </si>
  <si>
    <t>Otplata glavnice primljenih zajmova</t>
  </si>
  <si>
    <t>Otplata glavnice primljenih kratkoročnih zajmova</t>
  </si>
  <si>
    <t>RAČUN FINANCIRANJA</t>
  </si>
  <si>
    <t>Članak 5</t>
  </si>
  <si>
    <t>II POSEBNI DIO PRORAČUNA</t>
  </si>
  <si>
    <t>Prihodi i primici, te rashodi i izdaci su izvršeni po programskoj, organizacijskoj i ekonomskoj klasifikaciji kako slijedi:</t>
  </si>
  <si>
    <t>PRIHODI I PRIMICI SVEUKUPNO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</si>
  <si>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</si>
  <si>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</si>
  <si>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</si>
  <si>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</si>
  <si>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na korištenje javnih površina</t>
  </si>
  <si>
    <t>Porez na promet nekretnina</t>
  </si>
  <si>
    <t>Porez na potrošnju alkoholnih i bezalkoholnih pića</t>
  </si>
  <si>
    <t>Porez na tvrtku</t>
  </si>
  <si>
    <t>Pomoći iz inozemstva i od subjekata unutar opće države</t>
  </si>
  <si>
    <t>Tekuće pomoći iz županijskog proračuna</t>
  </si>
  <si>
    <t>Kapitalne pomoći iz državnog proračuna</t>
  </si>
  <si>
    <t>Kapitalne pomoći od županija</t>
  </si>
  <si>
    <t>Kamate na depozite po viđenju</t>
  </si>
  <si>
    <t>Prihodi od zakupa nekretnina (poslovnih prostora)</t>
  </si>
  <si>
    <t>Najam hladnjače, klupa, stolova</t>
  </si>
  <si>
    <t>Najam društvenih domova - sale</t>
  </si>
  <si>
    <t>Prihodi od spomeničke rente</t>
  </si>
  <si>
    <t>Naknade za zadržavanje nezakonito izgrađene građevine</t>
  </si>
  <si>
    <t>Prihodi od administrativnih pristojbi i po posebnim</t>
  </si>
  <si>
    <t>Prihodi od naknade za troškove ovršnog postupka</t>
  </si>
  <si>
    <t>Sredstva vodnog doprinosa</t>
  </si>
  <si>
    <t>Ostali prihodi</t>
  </si>
  <si>
    <t>Prihodi od prodaje neproizvedene dugotrajne imovine</t>
  </si>
  <si>
    <t>Prihodi od prodaje ostalog zemljišta</t>
  </si>
  <si>
    <t>PRIMICI OD FINANCIJSKE IMOVINE I ZADUŽIVANJA</t>
  </si>
  <si>
    <t>VLASTITI IZVORI</t>
  </si>
  <si>
    <t>RAZDJEL 001 JEDINSTVENI UPRAVNI ODJEL</t>
  </si>
  <si>
    <t>GLAVA 00101 POSLOVI ODJELA</t>
  </si>
  <si>
    <t>Funkcijska klasifikacija: 01-opće javne usluge</t>
  </si>
  <si>
    <t>Program 01: Redovna djelatnost</t>
  </si>
  <si>
    <t>Aktivnost: Administracija i upravljanje</t>
  </si>
  <si>
    <t>Troškovi prijevoza na i s posla</t>
  </si>
  <si>
    <t>Seminari, savjetovanja i simpoziji</t>
  </si>
  <si>
    <t>Uredski materijal</t>
  </si>
  <si>
    <t>Matrijal za čišćenje i održavanje</t>
  </si>
  <si>
    <t>Potrošak električne energije za zgradu općinske uprave</t>
  </si>
  <si>
    <t>Potrošak plina za zgradu općinske uprave</t>
  </si>
  <si>
    <t>Potrošak plina za potrovlje - Ured Polj.sav.sl. i uredi udruga</t>
  </si>
  <si>
    <t>Izdaci za gorivo za službena vozila (Škoda)</t>
  </si>
  <si>
    <t>Troškovi za održavanje opreme</t>
  </si>
  <si>
    <t>Sitan inventar</t>
  </si>
  <si>
    <t>Auto gume</t>
  </si>
  <si>
    <t>Troškovi telefona i telefaksa</t>
  </si>
  <si>
    <t>Poštarina</t>
  </si>
  <si>
    <t>Tekuće održavanje zgrade gradske uprave</t>
  </si>
  <si>
    <t>Tekuće održavanje uredske opreme</t>
  </si>
  <si>
    <t>Izdaci za tekuće održavanje službenih vozila</t>
  </si>
  <si>
    <t>Ostale usluge tekućeg i investiciskog održavanja</t>
  </si>
  <si>
    <t>Izdaci za elektronske medije</t>
  </si>
  <si>
    <t>Izdaci za usluge izrade promotivnih materijala</t>
  </si>
  <si>
    <t>Potrošak vode u zgradi gradske uprave</t>
  </si>
  <si>
    <t>Odvoz smeća iz zgrade gradske uprave</t>
  </si>
  <si>
    <t>Ugovori o djelu</t>
  </si>
  <si>
    <t>Izdaci za različite katastarsko-geodetske usluge</t>
  </si>
  <si>
    <t>Ostali izdaci za registraciju službenih vozila</t>
  </si>
  <si>
    <t>Izdaci za redovno i kasko osiguranje službenih vozila</t>
  </si>
  <si>
    <t>Ostali nespomenuti izdaci - HRT pretplata</t>
  </si>
  <si>
    <t>Ostali različiti nespomenuti izdaci</t>
  </si>
  <si>
    <t>Kapitalni projekt: Nabava nefinancijske imovine za redovan rad</t>
  </si>
  <si>
    <t>Ostala nespomenuta prava</t>
  </si>
  <si>
    <t>Računala i računalna oprema</t>
  </si>
  <si>
    <t>Telefonske centrale i telefoni</t>
  </si>
  <si>
    <t>Osobni automobil</t>
  </si>
  <si>
    <t>Nematerijalna proizvedena imovina - računalni program</t>
  </si>
  <si>
    <t xml:space="preserve">GLAVA 00102 JAVNE USTANOVE ŠKOLSKOG ODGOJA </t>
  </si>
  <si>
    <t>Funkcijska klasifikacija: 09 - Obrazovanje</t>
  </si>
  <si>
    <t>Program 01: Program predškolskog odgoja-korisnik Dječji vrtić Nova Gradiška</t>
  </si>
  <si>
    <t>Aktivnost: Sufinanciranje odgajateljice "Male škole"</t>
  </si>
  <si>
    <t>Dječji vrtić Nova Gradiška</t>
  </si>
  <si>
    <t>Program 02 Javne potrebe iznad standarda u školstvu</t>
  </si>
  <si>
    <t>Aktivnost: Poticanje rada školskih ustanova na području Općine</t>
  </si>
  <si>
    <t>Područne škole G.Bogićevci i Smrtić</t>
  </si>
  <si>
    <t>Aktivnost: Stipendiranje studenata</t>
  </si>
  <si>
    <t xml:space="preserve">Stipendije i školarine - jednokratne pomoći studentima </t>
  </si>
  <si>
    <t>GLAVA 00103 PROGRAMSKA DJELATNOST KULTURE</t>
  </si>
  <si>
    <t>Funkcijska klasifikacija: 08 - Rekreacija, kultura i religija</t>
  </si>
  <si>
    <t>Program 01: Program javnih potreba u kulturi</t>
  </si>
  <si>
    <t>Aktivnost: Manifestacije u kulturi pod pokroviteljstvom Općine</t>
  </si>
  <si>
    <t>Dan općine - Smotra folklora</t>
  </si>
  <si>
    <t>Program 02: Djelatnost Narodne knjižnice i čitaonice "Grigor Vitez"</t>
  </si>
  <si>
    <t>Aktivnost: Administrativno, tehničko i stručno osoblje</t>
  </si>
  <si>
    <t>Troškovi službenog putovanja</t>
  </si>
  <si>
    <t>Uredski materija</t>
  </si>
  <si>
    <t>Potrošak električne energije</t>
  </si>
  <si>
    <t>Plin</t>
  </si>
  <si>
    <t>Materijal za tekuće održavanje opreme</t>
  </si>
  <si>
    <t>Usluge tekućeg i invest. održ.opreme</t>
  </si>
  <si>
    <t>Časopisi</t>
  </si>
  <si>
    <t>Ostani nespomenuti rashodi- kulturne manifestacije knjižnice</t>
  </si>
  <si>
    <t>Naknada banci za obavljanje poslova platnog prometa</t>
  </si>
  <si>
    <t>Kapitalni projekt: Nabava uredske opreme i namještaja u knjižnici</t>
  </si>
  <si>
    <t>Kapitalni projekt: Nabava knjižničke građe</t>
  </si>
  <si>
    <t>Knjige, umjetnička djela i ostale izložbene vrijednosti</t>
  </si>
  <si>
    <t>Knjige</t>
  </si>
  <si>
    <t>Program 03: Religiozne potrebe građana</t>
  </si>
  <si>
    <t>Kapitalni projekt: Izgradnja i obnova sakralnih objekata</t>
  </si>
  <si>
    <t>Župa Sv. Duha GB</t>
  </si>
  <si>
    <t>GLAVA 00104 PROGRAMSKA DJELATNOST SPORTA</t>
  </si>
  <si>
    <t>Funkcijska klasifikacija: 08- rekreacija, kultura, religija</t>
  </si>
  <si>
    <t>Program 01: Organizacija rekreacije i športskih aktivnosti</t>
  </si>
  <si>
    <t>Aktivnost: Osnovna djelatnost športskih udruga i udruga tehničke</t>
  </si>
  <si>
    <t>Aktivnost: Manifestacije u športu pod pokroviteljstvom Općine</t>
  </si>
  <si>
    <t xml:space="preserve">Dan općine -Šahovski i nogometni turnir </t>
  </si>
  <si>
    <t>"Seoske igre" - sponzorstvo</t>
  </si>
  <si>
    <t>Kapitalni projekt: Izgradnja sportskih terena</t>
  </si>
  <si>
    <t>Deratizacija i dezinsekcija</t>
  </si>
  <si>
    <t>GLAVA 00106 PROGRAMSKA DJELATNOST SOCIJALNE SKRBI</t>
  </si>
  <si>
    <t>Funkcijska klasifikacija: 10-Socijalna zaštita</t>
  </si>
  <si>
    <t>Program 01: Program socijalne skrbi i novčanih pomoći</t>
  </si>
  <si>
    <t>Aktivnost: Pomoći obiteljima u novcu</t>
  </si>
  <si>
    <t>Pomoći</t>
  </si>
  <si>
    <t>Pomoći obiteljima i kućanstvima u novcu</t>
  </si>
  <si>
    <t>Sufinanciranje prijevoza srednjoškolaca</t>
  </si>
  <si>
    <t>Pomoći obiteljima i kućanstvima za stanovanje</t>
  </si>
  <si>
    <t>Program 02: Poticajne mjere demografske obnove</t>
  </si>
  <si>
    <t>Aktivnost: Potpore za novorođeno dijete</t>
  </si>
  <si>
    <t>Naknade građanima i kućanstvima</t>
  </si>
  <si>
    <t>Naknade obiteljima za novorođenu djecu sa područja Općine</t>
  </si>
  <si>
    <t>Program 03: Humanitarna skrb kroz udruge građana</t>
  </si>
  <si>
    <t>Aktivnost: Humanitarna djelatnost Crvenog križa</t>
  </si>
  <si>
    <t>HCK GO Nova Gradiška - financiranje redovne djelatnosti</t>
  </si>
  <si>
    <t>Aktivnost: Poticaj djelovanju podružnice umirovljenika</t>
  </si>
  <si>
    <t>Donacije udrugi umirovljenika Gornji Bogićevci</t>
  </si>
  <si>
    <t>Program 04: Poticanje rada ostalih udruga građana</t>
  </si>
  <si>
    <t>Aktivnost: Poticanje rada ostalih udruga građana</t>
  </si>
  <si>
    <t>Program 01: Upravljanje javnim financijama</t>
  </si>
  <si>
    <t>Aktivnost: Upravljanje javnim financijama</t>
  </si>
  <si>
    <t>Zatezne kamate iz poslovnih odnosa</t>
  </si>
  <si>
    <t>Ostali rashodi poslovanja</t>
  </si>
  <si>
    <t>Naknada Poreznoj upravi za naplatu općinskih poreza (5% prihoda)</t>
  </si>
  <si>
    <t>GLAVA 00108 VATROGASTVO, ZAŠTITA I SPAŠAVANJE</t>
  </si>
  <si>
    <t>Funkcijska klasifikacija: 03-Javni red i sigurnost</t>
  </si>
  <si>
    <t>Program 01: Zaštita od požara</t>
  </si>
  <si>
    <t>Aktivnost: Osnovna djelatnost sustava vatrogastva</t>
  </si>
  <si>
    <t>DVD Gornji Bogićevci</t>
  </si>
  <si>
    <t>GLAVA 00109 GOSPODARSTVO</t>
  </si>
  <si>
    <t>Funkcijska klasifikacija: 04-Ekonomski poslovi</t>
  </si>
  <si>
    <t>Program 01: Poticanje razvoja gospodarstva</t>
  </si>
  <si>
    <t xml:space="preserve">Aktivnost: </t>
  </si>
  <si>
    <t>Subvencije trg.društvima,poljop. i obrtnicima izvan javnog sektora</t>
  </si>
  <si>
    <t>GLAVA 00110 KOMUNALNE DJELATNOSTI</t>
  </si>
  <si>
    <t>Funkcijska klasifikacija: 01-Opće javne usluge</t>
  </si>
  <si>
    <t>Program 01: Redovna djelatnost vlastitog komunalnog pogona</t>
  </si>
  <si>
    <t>Kapitalni projekt: Opremanje vlastitog pogona</t>
  </si>
  <si>
    <t>Oprema komunalnog pogona</t>
  </si>
  <si>
    <t>Radna odjeća</t>
  </si>
  <si>
    <t>Program 03: Održavanje objekata i uređaja komunalne infrastrukture</t>
  </si>
  <si>
    <t>Potrošnja el.energije Mrtvačnice</t>
  </si>
  <si>
    <t>Matrijal za održavanje opreme kom.pogona (kombinirka, traktor, kosilice, kombi</t>
  </si>
  <si>
    <t>Goriva i maziva (kombi vozilo)</t>
  </si>
  <si>
    <t>Goriva i maziva (kosilica,trimer,motorka)</t>
  </si>
  <si>
    <t>Goriva i maziva (kombinirka)</t>
  </si>
  <si>
    <t>Goriva i maziva (traktor)</t>
  </si>
  <si>
    <t>Usluge tekuće održavanje opreme komunalnog pogona</t>
  </si>
  <si>
    <t>Usluge tekuće održavanje poljskih puteva i nerazvrstanih cesta</t>
  </si>
  <si>
    <t>Naknada za uređenje voda za javne površine</t>
  </si>
  <si>
    <t>Usluge pri registraciji opreme</t>
  </si>
  <si>
    <t>Osiguranje pri registraciji opreme</t>
  </si>
  <si>
    <t>Funkcijska klasifikacija: 06 Usluge unaprjeđenja stanovanja</t>
  </si>
  <si>
    <t>Program 01: Održavanje objekata i uređaja ulične rasvjete</t>
  </si>
  <si>
    <t>Aktivnost: Javna rasvjeta</t>
  </si>
  <si>
    <t>Potrošak električne energije za javnu rasvjetu</t>
  </si>
  <si>
    <t>Izdaci za tekuće održ. objekata i opreme jav. rasvjete</t>
  </si>
  <si>
    <t>GLAVA 00111 IZGRADNJA OBJEKATA I UREĐAJA KOMUNALNE</t>
  </si>
  <si>
    <t>Program 01: Izgradnja objekata prometne infrastrukture</t>
  </si>
  <si>
    <t>Kapitalni projekt : Izgradnja i asfaltiranje cesta, nogostupa,</t>
  </si>
  <si>
    <t>Program 01: Prostorno-planski dokumentacija za područje Općine</t>
  </si>
  <si>
    <t>Aktivnost:Izrada prostorno-planske dokumentacije</t>
  </si>
  <si>
    <t>Funkcijska klasifikacija: 05 Zaštita okoliša</t>
  </si>
  <si>
    <t>Program 01:Prikupljanje i odvodnja otpadnih voda</t>
  </si>
  <si>
    <t>Kapitalni projekt: Izgradnja objekata odvodnje otpadnih voda</t>
  </si>
  <si>
    <t>Kanalizacija Smrtić - Ratkovac</t>
  </si>
  <si>
    <t>Aktivnost: Održavanje sistema za odvodnju otpadnih voda</t>
  </si>
  <si>
    <t>Oprema</t>
  </si>
  <si>
    <t>RAZDJEL 002 NAČELNIK</t>
  </si>
  <si>
    <t>GLAVA 00201 NAČELNIK</t>
  </si>
  <si>
    <t>Program 01: Donošenje akata i mjera iz djelokruga izvršnog tijela</t>
  </si>
  <si>
    <t>Aktivnost: Izvršna tijela</t>
  </si>
  <si>
    <t>RAZDJEL 003 OPĆINSKO VIJEĆE</t>
  </si>
  <si>
    <t>GLAVA 00301 OPĆINSKO VIJEĆE</t>
  </si>
  <si>
    <t>Program 01: Donošenje akata i mjera iz djelokruga predstavničkog i mjesne samouprave</t>
  </si>
  <si>
    <t>Aktivnost: Predstavničko tijelo</t>
  </si>
  <si>
    <t>Naknade za rad članovima Općinskog vijeća</t>
  </si>
  <si>
    <t>Aktivnost: Tekuća zaliha proračuna</t>
  </si>
  <si>
    <t>Nepredviđeni rashodi do visine proračunske zalihe</t>
  </si>
  <si>
    <t>Aktivnost: Dan Grada Pakraca</t>
  </si>
  <si>
    <t>Obilježavanje Dana općine</t>
  </si>
  <si>
    <t>Dan općine</t>
  </si>
  <si>
    <t>Aktivnost: Sjećanja na Domovinski rat</t>
  </si>
  <si>
    <t xml:space="preserve">UDVDR </t>
  </si>
  <si>
    <t>Ostali rashodi-vjenci i reprezentacija</t>
  </si>
  <si>
    <t>Program 02: Informiranje građana</t>
  </si>
  <si>
    <t>Aktivnost: Informiranje putem tiska</t>
  </si>
  <si>
    <t>Aktivnost: Informiranje putem radija</t>
  </si>
  <si>
    <t>Radio Bljesak</t>
  </si>
  <si>
    <t>Program 03: Program političkih stranaka</t>
  </si>
  <si>
    <t>Aktivnost: Osnovne funkcije političkih stranaka - Izbori</t>
  </si>
  <si>
    <t>Izbori - stranke</t>
  </si>
  <si>
    <t>Program 04: Rad nacionalnih manjina i zajednica</t>
  </si>
  <si>
    <t>Aktivnost: Aktivnosti vijeća nacionalnih manjina</t>
  </si>
  <si>
    <t>Vjeće srpske nacionalne manjine</t>
  </si>
  <si>
    <t>Program 05: Rad mjesnih odbora</t>
  </si>
  <si>
    <t>Aktivnost: Održavanje zgrada za redovno korištenje i rad MO</t>
  </si>
  <si>
    <t>Potrošak el. energije za zgrade MO</t>
  </si>
  <si>
    <t>Potrošak plina za zgrade MO</t>
  </si>
  <si>
    <t>Materijal i dijelovi za tekuće održavanje zgrada MO</t>
  </si>
  <si>
    <t>Investicijsko održ zgrada MO</t>
  </si>
  <si>
    <t>Kapitalni projekt: Nabava poslovnih zgrada za rad mjesnih odbora</t>
  </si>
  <si>
    <t>Dodatna ulaganja na nefinanciskoj imovini</t>
  </si>
  <si>
    <t>Dodatna ulaganja na građ. objekte</t>
  </si>
  <si>
    <t>Članak 6</t>
  </si>
  <si>
    <t>UKUPNO:</t>
  </si>
  <si>
    <t>Nedospjele obveze odnose se na slijedeće rashode:</t>
  </si>
  <si>
    <t>Članak 7</t>
  </si>
  <si>
    <t>…..Potraživanja od zaposlenih</t>
  </si>
  <si>
    <t>…..Potraživanja za više plaćene poreze</t>
  </si>
  <si>
    <t>…..Potraživanja za porez na tvrtku</t>
  </si>
  <si>
    <t>…..Potraživanja za zakup poslovnih prostora</t>
  </si>
  <si>
    <t>…..Potraživanja za grobarine</t>
  </si>
  <si>
    <t>…..Potraživanja za održavanje kanalizacije</t>
  </si>
  <si>
    <t>…..Potraživanja za ostale prihode (voda Brezine, radni stroj, ukopi, grobna mjesta..)</t>
  </si>
  <si>
    <t>…..Potraživanja za komunalne naknade</t>
  </si>
  <si>
    <t>…..Potraživanja od prodaje poljoprivrednog zemljišta</t>
  </si>
  <si>
    <t>Članak 8</t>
  </si>
  <si>
    <t>Članak 9</t>
  </si>
  <si>
    <t>Članak 10</t>
  </si>
  <si>
    <t>OPĆINSKO VIJEĆE OPĆINE GORNJI BOGIĆEVCI</t>
  </si>
  <si>
    <t>Predsjednik OV:</t>
  </si>
  <si>
    <t>Višak / manjak raspoloživ/za pokriće u slijedećem razdoblju</t>
  </si>
  <si>
    <t>Prihodi od zakupa nekretnina i ost.imovine općine</t>
  </si>
  <si>
    <t>Prihodi od obavlj. osnovnih posl.vlas.djelat.-usluge općine</t>
  </si>
  <si>
    <t xml:space="preserve">Kazne, upravne mjere i ostali prihodi </t>
  </si>
  <si>
    <t>Utvrda Bedem</t>
  </si>
  <si>
    <t>Naknada za promjenu namjenen poljoprivrednog zemljišta</t>
  </si>
  <si>
    <t>Prihodi od usluga ukopa</t>
  </si>
  <si>
    <t>Prihodi od usluga radnog stroja</t>
  </si>
  <si>
    <t>Prihodi od usluga na spajanju na kom.infrastrukturu</t>
  </si>
  <si>
    <t>Prihodi od pruženih usluga i osnovne djelatnosti</t>
  </si>
  <si>
    <t>Višak  prihoda</t>
  </si>
  <si>
    <t>Manjak prihoda</t>
  </si>
  <si>
    <t xml:space="preserve">Manjak prihoda </t>
  </si>
  <si>
    <t>Vozila u cestovnom prometu</t>
  </si>
  <si>
    <t>Traktori</t>
  </si>
  <si>
    <t>Aktivnost: Održavanje i uređ. javnih ostalih obj.-Groblja i Mrtvačnica</t>
  </si>
  <si>
    <t>Aktivnost: Održavanje nerazvrstanih cesta</t>
  </si>
  <si>
    <t>Potrošnja el.en.za pogon pumpi</t>
  </si>
  <si>
    <t>Matrijal za održavanje vodovoda</t>
  </si>
  <si>
    <t>Servisiranje fekalnih pumpi (dio 3232102)</t>
  </si>
  <si>
    <t>Gorivo za pumpu Honda za pražnjenjenje sabirnih jama</t>
  </si>
  <si>
    <t>Funkcijska klasifikacija: 06-Usluge unapređenja stanovanja zajednice</t>
  </si>
  <si>
    <t>Opremanje domova MO</t>
  </si>
  <si>
    <t>Sitni iventar</t>
  </si>
  <si>
    <t>Ostali nespomenuti rashodi poslovanja - ostale man. MO</t>
  </si>
  <si>
    <t>Program 04: Zaštita povijesnih znamenitosti</t>
  </si>
  <si>
    <t>Kapitalni projekt: Utvrda Ivanovaca "Bedem"</t>
  </si>
  <si>
    <t>Aktivnost: Opskrba vodom i održavanje vodocrpilišta</t>
  </si>
  <si>
    <t>El.en.pumpa Karlovac - kod Krstanac</t>
  </si>
  <si>
    <t>Prihodi od prodaje proizvedene dugotr.imovine</t>
  </si>
  <si>
    <t>Naknade za rad predstavničkih i izvršnih tijela, povjeren. i sl.</t>
  </si>
  <si>
    <t>Kanalizacija Dubovac - obnova dokumentacije</t>
  </si>
  <si>
    <t>Ulaganja na tuđoj im.radi prava korištenja- Utvrda BEDEM</t>
  </si>
  <si>
    <t>Prihodi od prodaje proizvedene dugotrajne imovine</t>
  </si>
  <si>
    <t>Zdravstvene i vet. usluge</t>
  </si>
  <si>
    <t>GLAVA 00107 PRORAČUN, FINANCIJE</t>
  </si>
  <si>
    <t>Matrijal za održavanje</t>
  </si>
  <si>
    <t>Program 02: Kupnja zemljišta za poboljšanje uvjeta stanovanja</t>
  </si>
  <si>
    <t>Aktivnost: Kupnja zemljišta</t>
  </si>
  <si>
    <t>Kupnja zemljišta</t>
  </si>
  <si>
    <t>oprema</t>
  </si>
  <si>
    <t>Najam službenih vozila</t>
  </si>
  <si>
    <t>Ostale nespomenute usluge</t>
  </si>
  <si>
    <t>Naknade troš.zaposlenima izvan radnog odnosa</t>
  </si>
  <si>
    <t>Sitni inventar  komunalnog pogona i autogume</t>
  </si>
  <si>
    <t>Dom Gornji Bogićevci</t>
  </si>
  <si>
    <t>Bruto plaće javni radovi</t>
  </si>
  <si>
    <t>Ostali objekti-igrališta,javne površine,spomenici,parkirališta…</t>
  </si>
  <si>
    <t>Društveni dom Kosovac</t>
  </si>
  <si>
    <t>Uredska oprema i namjestaj</t>
  </si>
  <si>
    <t>Dom Kosovac</t>
  </si>
  <si>
    <t>Ostala uredska oprema</t>
  </si>
  <si>
    <t>…..Potraživanja za više plaćene ostale obveze</t>
  </si>
  <si>
    <t>Pomoći iz drž.proračuna temeljem peijenosa sredstava EU</t>
  </si>
  <si>
    <t>Kompenzacijska sredstva</t>
  </si>
  <si>
    <t>Tekuće pomoći od HZZ-a -javni radovi</t>
  </si>
  <si>
    <t>Prihodi od financijske imovine KNJIŽNICA</t>
  </si>
  <si>
    <t>Plaća knjižnica</t>
  </si>
  <si>
    <t>Plaća Javni radovi</t>
  </si>
  <si>
    <t>Ostali rashodi za zaposlene KNJIŽNICA</t>
  </si>
  <si>
    <t>Doprinosi na plaće -redovni zaposlenici</t>
  </si>
  <si>
    <t>Dop.na plaće -knjižnica</t>
  </si>
  <si>
    <t>Dop.na plaće -Javni radovi</t>
  </si>
  <si>
    <t>Službena putovanja -knjižnica</t>
  </si>
  <si>
    <t>Uredski materijal i ostali materijalni rashodi -knjižnica</t>
  </si>
  <si>
    <t>Energija: električna en., javna rasvjeta, plin, benzin, diesel-knjižnica</t>
  </si>
  <si>
    <t>Sitni inventar i auto gume -knjižnica</t>
  </si>
  <si>
    <t>Usluge telefona, pošte i prijevoza -knjižnica</t>
  </si>
  <si>
    <t>Financijski rashodi  -knjižnica</t>
  </si>
  <si>
    <t>KUD Starča</t>
  </si>
  <si>
    <t>Knjižnični računalni softver</t>
  </si>
  <si>
    <t>Tekuće pomoći od HZZ-a -Javni radovi</t>
  </si>
  <si>
    <t>Usluge čišćenja,pranja i sl.</t>
  </si>
  <si>
    <t>Aktivnost: Udruge građana iz područja kulture</t>
  </si>
  <si>
    <t>Kapitalni projekt: Nabava nematerijalne imovine</t>
  </si>
  <si>
    <t>Oprema za knjižnicu</t>
  </si>
  <si>
    <t>Kapitalne pom.prorač.korisnicima iz proračuna-knjižnica</t>
  </si>
  <si>
    <t>Ostali nespomenuti prihodi i usluga knjig.-knjižnice</t>
  </si>
  <si>
    <t>Evidencija nerazvrstanih cesta</t>
  </si>
  <si>
    <t>Pomoći proračunskim korisnicima iz proračuna koji im nije nadležan</t>
  </si>
  <si>
    <t>Tekuće pomoći pror.korisnicima od nadležnih proračuna</t>
  </si>
  <si>
    <t>Sufinanciranje boravka djece u vrtiću</t>
  </si>
  <si>
    <t>Srpka pravoslavna crkva</t>
  </si>
  <si>
    <t>Pravoslavna crkva</t>
  </si>
  <si>
    <t>Potrošnja el. en. Vodocrpilište</t>
  </si>
  <si>
    <t>Materijal za invest.održ.igrališta, spomen.i o</t>
  </si>
  <si>
    <t>Tekuće pomoći iz državnog proračuna(kompenzacijske mjere)</t>
  </si>
  <si>
    <t>Negativne tečajne razlike</t>
  </si>
  <si>
    <t>Zadruga Brezine</t>
  </si>
  <si>
    <t>Ost.rash. poslovanja-  manifest. Mjesnih odbora</t>
  </si>
  <si>
    <t>Ostale naknade iz proračuna</t>
  </si>
  <si>
    <t>Energija-za  igrališta</t>
  </si>
  <si>
    <t>El. en.- igralište Dubovac</t>
  </si>
  <si>
    <t>Tisak, objave oglasa</t>
  </si>
  <si>
    <t>Dom Dubovac</t>
  </si>
  <si>
    <t>…..Obveze knjižnice</t>
  </si>
  <si>
    <t>Tekuće pomoći iz županijskog i dr.pror. JLPRS koji im nije nadležan</t>
  </si>
  <si>
    <t>Kapitalne pomoći iz državnog pror. Korisnicia od nenadležnih pror</t>
  </si>
  <si>
    <t>Kapitalne pomoći iz županijskog pror. Korisnicima od nenadlež. Pror</t>
  </si>
  <si>
    <t>Prihodi od usluga održavanja površina vjerskih zajednica</t>
  </si>
  <si>
    <t>Političke stranke i izbori</t>
  </si>
  <si>
    <t>Tekuće donacije u naravi-košenje javni površ. Katoličke crkve</t>
  </si>
  <si>
    <t>Tekuće donacije u naravi-košenje javni površ. Pravoslavne crkve</t>
  </si>
  <si>
    <t>Kapitalne pomoći</t>
  </si>
  <si>
    <t>Materijal i djelovi za tekuće i inv. održ.- knjižnica</t>
  </si>
  <si>
    <t>Dodatna ulaganje na građ.ojekt. JAVNA RASVJETA</t>
  </si>
  <si>
    <t>Kapitalne pom.prorač.korisnicima iz županijskog proračuna-knjižnica</t>
  </si>
  <si>
    <t>Tekući pomoći iz županijskog i dr.proračuna JLPRS koji im nije nadležan</t>
  </si>
  <si>
    <t>Tekuće pomoći pror. Korisnicima od nadležnih proračuna</t>
  </si>
  <si>
    <t xml:space="preserve">Prihod od prodaje državnih biljega </t>
  </si>
  <si>
    <t>Naplata 1 % prihoda</t>
  </si>
  <si>
    <t>Potrošnja el. energije kuća-Podgaj</t>
  </si>
  <si>
    <t>GLAVA 00112 KORIŠTENJE OBNOVLJIVIH IZVORA ENERGIJE</t>
  </si>
  <si>
    <t>Funkcijska klasifikacija: 05-zaštita okoliša</t>
  </si>
  <si>
    <t>Program 01: Unapređenje razvoja gospodarstva</t>
  </si>
  <si>
    <t>Aktivnost: Pomoć trgovačkim društvu za reciklažu otpada</t>
  </si>
  <si>
    <t>Kapitalna pomoć trgovačkim društvima u javnom sektoru ( Odlagalište)</t>
  </si>
  <si>
    <t>Pristojbe i naknade</t>
  </si>
  <si>
    <t>Zračni video snimak općine Gornji Bogićevci</t>
  </si>
  <si>
    <t>Potrošnja vode u zgradama MO</t>
  </si>
  <si>
    <t>Potrošnja vode-kuća Podgaj</t>
  </si>
  <si>
    <t>Opskrba vodom MRTVAČNICE</t>
  </si>
  <si>
    <t>Javnobilježničke i ostale pristojbe</t>
  </si>
  <si>
    <t>Ostale pristojbe i naknade</t>
  </si>
  <si>
    <t>Građevinsko zemljište</t>
  </si>
  <si>
    <t>Izrada web projekta-stranice Općine Gornji Bogićevci</t>
  </si>
  <si>
    <t>…..Potraživanja za porez na promet nekretninama</t>
  </si>
  <si>
    <t>Tekuće pomoći temeljem EU sredstava (javni radovi)</t>
  </si>
  <si>
    <t>Sufinanciranje cijene usluge participacije</t>
  </si>
  <si>
    <t>Službena radna i zaštitna odjeća i obuća</t>
  </si>
  <si>
    <t>Tekuće pomoći općinskim proračunima- KOMUNALNI REDAR</t>
  </si>
  <si>
    <t>Ostale naknade troškova zaposlenicima</t>
  </si>
  <si>
    <t>Ostale naknade troškova zaposlenicima-knjižnica</t>
  </si>
  <si>
    <t>Hrvatski seljački dom GB</t>
  </si>
  <si>
    <t>Oprema Komunalnog pogona</t>
  </si>
  <si>
    <t>Ugovori odvjetnika i pravng savjetovanja</t>
  </si>
  <si>
    <t>Premija osiguranja zaposlenih</t>
  </si>
  <si>
    <t>Kupnja radnih materijala od 1-8 razreda</t>
  </si>
  <si>
    <t>Naknada troškova zaposlenicima</t>
  </si>
  <si>
    <t>Pomoć unutar općeg proračuna</t>
  </si>
  <si>
    <t>Tekuće pomoći općinskom proračunu-KOMUNALNI REDAR</t>
  </si>
  <si>
    <t>Cenar općine</t>
  </si>
  <si>
    <t>Pravoslavna crkva-košenje</t>
  </si>
  <si>
    <t>Župa Sv. Duha GB-košenje</t>
  </si>
  <si>
    <t>Komunalne usluge-knjižnica</t>
  </si>
  <si>
    <t>Mrtvačnica Smrtić</t>
  </si>
  <si>
    <t>Najam kuća u vlasništvu općine</t>
  </si>
  <si>
    <t>Elektronski mediji</t>
  </si>
  <si>
    <t>Opskrba vodom</t>
  </si>
  <si>
    <t>Geaf.i tisk.usluge-KNJIGA ISTOČNO OD PAKLA</t>
  </si>
  <si>
    <t>…..Potraživanja za najam kuća u vlasništvu općine</t>
  </si>
  <si>
    <t>Željko Klarić</t>
  </si>
  <si>
    <t>Kazne i upravne mjere</t>
  </si>
  <si>
    <t>Ostali prihodi-po Rješenju kom redara</t>
  </si>
  <si>
    <t>Ostale kap. Don.građanima i kuć.-rješavanje stambenog pitanja</t>
  </si>
  <si>
    <t>Odvojak  Koosvac STROLENI</t>
  </si>
  <si>
    <t>Odvojak  groblje Trnava</t>
  </si>
  <si>
    <t>Odvojak   Trnava 50m</t>
  </si>
  <si>
    <t>Odvojak   Trnava 40m</t>
  </si>
  <si>
    <t>Odvojak Smrtić-J. Knežević</t>
  </si>
  <si>
    <t>Odvojak Smrtić-Gb-crna polja II</t>
  </si>
  <si>
    <t>Odvojak igralište Ratkovac +ograda</t>
  </si>
  <si>
    <t>odvojak prema mrtvačnivi GB+ plato</t>
  </si>
  <si>
    <t>Parkiralište i ograda kod doma Trnava</t>
  </si>
  <si>
    <t>Implementacija ePisarnice za digitalno urudžbiranje predmeta i dokumenata</t>
  </si>
  <si>
    <t>Izrada implementacije GIS sustava općine GB</t>
  </si>
  <si>
    <t>Ostali rashodi-po Rješenjima kom redara</t>
  </si>
  <si>
    <t>Implementacija e-Pisarnice za digitalno urudžbiranje predmeta i dokumenata</t>
  </si>
  <si>
    <t>Potpore u rješavanju stambenog pitanja mladih obitelji</t>
  </si>
  <si>
    <t>Sufinanciranje kupnje prve nekretnine-poticaj naesljavanja na području općine</t>
  </si>
  <si>
    <t>odvojak Kosovac- Stloleni</t>
  </si>
  <si>
    <t>odvojak groblje Trnava</t>
  </si>
  <si>
    <t>odvojak Trnava 50m</t>
  </si>
  <si>
    <t>odvojak Trnava 40m</t>
  </si>
  <si>
    <t>odvojak Smrtić-J. Knežević</t>
  </si>
  <si>
    <t>odvojak Smrtić-crna polja II</t>
  </si>
  <si>
    <t>odvojak igralište Ratkovac+ ograda</t>
  </si>
  <si>
    <t>odvojak prema mrtvačnici Gb+ plato</t>
  </si>
  <si>
    <t>Izrada i implementacija GIS sustava općine GB</t>
  </si>
  <si>
    <t>Uređenje i unapređenje ostale komunalne infrastrukture</t>
  </si>
  <si>
    <t>Prihodi od prodaje postrojenja i opreme</t>
  </si>
  <si>
    <t>Oprema za  održavanje i zaštitu</t>
  </si>
  <si>
    <t>Ostale usluge ( naplata 1% tehn.preg.vozila, grafičke i tiskarske usl., javni bilježnik..)</t>
  </si>
  <si>
    <t>Nogostup Trnava</t>
  </si>
  <si>
    <t>Prihodi od prodaje opreme za zadržavanje i zaštitu</t>
  </si>
  <si>
    <t>Iznošenje i odvoz smeća</t>
  </si>
  <si>
    <t>Premija osiguranja ostale imovine</t>
  </si>
  <si>
    <t>Naknada članovima povjerenstava</t>
  </si>
  <si>
    <t>Ostale intelektualne usluge- savjetovanje i projekte</t>
  </si>
  <si>
    <t>INDEKS PREMA 2021.</t>
  </si>
  <si>
    <t>INDEKS PREMA GODIŠNJEM PLANU 2022.</t>
  </si>
  <si>
    <t>Ostali nespomenuti prihodi-računovodstvo knjižnice</t>
  </si>
  <si>
    <t>Ostali prihodi-PENALI</t>
  </si>
  <si>
    <t>Primljeni zajmovi od državnog proračuna kratkoročni</t>
  </si>
  <si>
    <t>Pomoći proračunskim korisnicima drugih proračuna</t>
  </si>
  <si>
    <t>Tekuće pomoći unutar opće države(DJEČIJI VRTIĆ)</t>
  </si>
  <si>
    <t>Izgradnja mosta na potoku Draževac</t>
  </si>
  <si>
    <t>Dom Trnava(2022 strop i zvučna izolacija)</t>
  </si>
  <si>
    <t>Dom Smrtić</t>
  </si>
  <si>
    <t>Okoliš oko doma Dubovac</t>
  </si>
  <si>
    <t>Fotonaponska elektrana</t>
  </si>
  <si>
    <t xml:space="preserve">Centar općine </t>
  </si>
  <si>
    <t>Semafor Gornji Bogićevci</t>
  </si>
  <si>
    <t>Uređenje groblja GB (staze stari i novi dio)</t>
  </si>
  <si>
    <t>Prijevozna sredstva u cestovnom prometu-traktor</t>
  </si>
  <si>
    <t>uređaji strojevi i oprema za ostale namjene</t>
  </si>
  <si>
    <t>Ostali rashodi-PENALI</t>
  </si>
  <si>
    <t>Primljeni zajmovi od državnog proračuna-kratkoročni</t>
  </si>
  <si>
    <t>Troškovi za održavanje prijevoznog sredstva (škoda)</t>
  </si>
  <si>
    <t>Ostale usluge promidžbe  i informiranja</t>
  </si>
  <si>
    <t>SRC Brezine (temelji)</t>
  </si>
  <si>
    <t>GLAVA 00105 JAVNE POTREBE I USLUGE U ZDRAVSTVU</t>
  </si>
  <si>
    <t>Funkcijska klasifikacija: 07- zdravstvo</t>
  </si>
  <si>
    <t>Program 01: Dodatne usluge u zdravstvu i partnerstvu</t>
  </si>
  <si>
    <t>Aktivnost: Poslovi deratizacije i dezinsekcije</t>
  </si>
  <si>
    <t>Izgradnja fotonaponske elektrane</t>
  </si>
  <si>
    <t>Energetski i komunikacijski vodovi-fotonaposnka elektrana</t>
  </si>
  <si>
    <t>Poduzetnički inkubator</t>
  </si>
  <si>
    <t>Uređenje groblja GB( staze stari i novi dio)</t>
  </si>
  <si>
    <t>Usluge tek. I inv.održ.ostalih javnih površina</t>
  </si>
  <si>
    <t>Semafor GB</t>
  </si>
  <si>
    <t>Program 03: Dodatna ulaganja, uređenje i održavanje ostale kom. Inf</t>
  </si>
  <si>
    <t>Aktivnost: Uređenje i unapređenje ostale kom inf.</t>
  </si>
  <si>
    <t>okoliš oko doma Dubovac</t>
  </si>
  <si>
    <t>Dom Trnava zvučna izolacija-strop</t>
  </si>
  <si>
    <t xml:space="preserve">Donacije od pravnih i fizičkih osoba </t>
  </si>
  <si>
    <t>Kapitalne donacije od trgovačkih društava -knjižnica</t>
  </si>
  <si>
    <t>Ostale naknade utvrđene općinskom odlukom (grobarine, takse, voda u PZ,naknada za održ kan., otkup grobnih mjesta...)</t>
  </si>
  <si>
    <t>Ostali nespomenuti prihodi-knjižnica računovodstvo</t>
  </si>
  <si>
    <t>Kapitalne donacije od trgovački društava-knjižnica</t>
  </si>
  <si>
    <t>Usluge promidžbe i informiranja-knjižžnica</t>
  </si>
  <si>
    <t>Naknada troškova osobama izvan radnog odnosa</t>
  </si>
  <si>
    <t>Otplata glavnice primljenih kratkoročnih zajmova- od drž.pror.</t>
  </si>
  <si>
    <t>Naknade troškova osobama izvan radnog odnosa-putni trošokovi</t>
  </si>
  <si>
    <r>
      <t xml:space="preserve"> te na web stranici općine Gornji Bogićevci </t>
    </r>
    <r>
      <rPr>
        <u/>
        <sz val="9"/>
        <color theme="1"/>
        <rFont val="Arial"/>
        <family val="2"/>
        <charset val="238"/>
      </rPr>
      <t xml:space="preserve">www.opcinagornjibogicevci.hr </t>
    </r>
  </si>
  <si>
    <t>…..Potraživanja za kamate za prodaju polj. zemljišta</t>
  </si>
  <si>
    <t>…..Potraživanja za zakup poljoprivrednog zemljišta u vlasništvu općine</t>
  </si>
  <si>
    <t>Javna rasvjeta-Poduzetnička zona Brezine</t>
  </si>
  <si>
    <t>Javni rasvjeta u pod zoni brezine</t>
  </si>
  <si>
    <t>Poduzetnička zona-izmještanje dalekovoda</t>
  </si>
  <si>
    <t>GODIŠNJI IZVJEŠTAJ O IZVRŠENJU PRORAČUNA OPĆINE GORNJI BOGIĆEVCI</t>
  </si>
  <si>
    <t>Tekuće pomoći iz proračuna</t>
  </si>
  <si>
    <t>Ostale usluge ( grafičke i tiskarske usl., javni bilježnik..)-knjižnica</t>
  </si>
  <si>
    <t>Kapitalne donacije ostalim neprofitnim organizacijama PP Okučani</t>
  </si>
  <si>
    <t>Odvojak Karlovac-od Lovrića do križa</t>
  </si>
  <si>
    <t>Odvojak Doljnjak</t>
  </si>
  <si>
    <t>Stambeni objekti</t>
  </si>
  <si>
    <t>Grafičke i tiskarske usluge-Knjiga Rulet-Dukanović</t>
  </si>
  <si>
    <t>Pomoć neprofitnim organizacijama-PP Okučani</t>
  </si>
  <si>
    <t>ostala oprema-info kiosk sa softwerom</t>
  </si>
  <si>
    <t>Ostala oprema-info čistač za dvorane</t>
  </si>
  <si>
    <t>JAVNA RASVJETA</t>
  </si>
  <si>
    <t>odvojak Karlovac od Lovrića do križa</t>
  </si>
  <si>
    <t>odvojak Doljnjak</t>
  </si>
  <si>
    <t>Prihodi od prodaje građevinskih objekata</t>
  </si>
  <si>
    <t>Naknada za prijevoz s posla i na posao</t>
  </si>
  <si>
    <t>Jednokratne pomoći studentima</t>
  </si>
  <si>
    <t>Opremanje novorođenčeta</t>
  </si>
  <si>
    <t>Naknada građanima i kućanstvima u naravi za stanovanje</t>
  </si>
  <si>
    <t>Sufinanciranje prijevoza srednjoškolcima</t>
  </si>
  <si>
    <t xml:space="preserve">Naknade građanima i kućanstvima u naravi </t>
  </si>
  <si>
    <t>Nogostup Smrtić-tehnički pregled</t>
  </si>
  <si>
    <t>Javna rasvjeta-igralište Brezine</t>
  </si>
  <si>
    <t>Javna rasvjeta-igralište Ratkovac</t>
  </si>
  <si>
    <t>Javna rasvjeta na igralištu Brezine</t>
  </si>
  <si>
    <t xml:space="preserve">Kapitalne pomoći iz županijskog pror. </t>
  </si>
  <si>
    <t xml:space="preserve">Kapitalne pomoći iz državnog proračuna </t>
  </si>
  <si>
    <t>Ostale upravne pristojbe-državni biljezi</t>
  </si>
  <si>
    <t>Plaće za uprava i komunalni pogon</t>
  </si>
  <si>
    <t xml:space="preserve">Naknada troškova osobama izvan radnog odnosa-vjećnici putni troškovi </t>
  </si>
  <si>
    <t>Kupnja radnih materijala učenicima 1-8 razreda</t>
  </si>
  <si>
    <t>Ostale tek. Donacije</t>
  </si>
  <si>
    <t>Kapitalne donacije zdravstvenim i neprofitnim  organizacijama-bolnica NG 2021, Dom zdravlja dentalna jedinica 2022</t>
  </si>
  <si>
    <t>Ceste, željeznice, mostovi i ost. prometni objekti</t>
  </si>
  <si>
    <t>Poslovna zgrada Brezine (2022. vatrogasno spremište)</t>
  </si>
  <si>
    <t>Dodatna ulaganja</t>
  </si>
  <si>
    <t>Višak/manjak prihoda nad rashodima/korištenje prenešenog viška iz predhodnih godina</t>
  </si>
  <si>
    <t xml:space="preserve">             Ostvaren je manjak prihoda nad rashodima u iznosu od </t>
  </si>
  <si>
    <t>…..obveze za nefinancijsku imovinu (dom Trnava i Fotonaponska elektrana)</t>
  </si>
  <si>
    <t xml:space="preserve">…..obveze za jamčevine </t>
  </si>
  <si>
    <t>…..obveze za isplate troškova stanovanja korisnicima ZJMN</t>
  </si>
  <si>
    <t>…..obveze za ostale rashode poslovanja</t>
  </si>
  <si>
    <t>od čega dospjelih u iznosu od 118.222,42 kn i to kako slijedi:</t>
  </si>
  <si>
    <t>…..obveze za rashode poslovanja u knjižnici</t>
  </si>
  <si>
    <t>…..Obveze općine</t>
  </si>
  <si>
    <t xml:space="preserve">Nepodmirene obveze općine Gornji Bogićevci i Narodne knjižnice i čitaonice Grigor Vitez na dan 31. prosinca 2022. g.  iznose 435.447,00 kn, </t>
  </si>
  <si>
    <t xml:space="preserve">             Sredstva tekuće proračunske pričuve planiranih u iznosu od 20.000,00 kn za 2022.g. nisu korištena u  2022.g.</t>
  </si>
  <si>
    <t xml:space="preserve">            U  2022.g. Općina se nije zaduživala dugoročno, niti kratkoročno.</t>
  </si>
  <si>
    <t>Ovaj godišnji izvještaj o izvršenju proračuna općine Gornji Bogićevci za 2022.g.biti će objavljen u "Službenom glasniku općine Gornji Bogićevci"</t>
  </si>
  <si>
    <t>Klasa: 400-04/23-01/1</t>
  </si>
  <si>
    <t>Urbroj: 2178-22-03/1-23-01</t>
  </si>
  <si>
    <r>
      <t>Gornji Bogićevci, 26.svibnja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2023. g.</t>
    </r>
  </si>
  <si>
    <t>…..Potraživanja za el.energiju u Brezine</t>
  </si>
  <si>
    <t>…..Potraživanja za porez na potrošnju alkoholnih pića</t>
  </si>
  <si>
    <t xml:space="preserve">…..Potraživanja za zakup RH poljoprivrednog zemljišta </t>
  </si>
  <si>
    <t>…..Potraživanja od šumskog doprinosa</t>
  </si>
  <si>
    <t>…..Potraživanja za komunalni doprinos</t>
  </si>
  <si>
    <t>Potraživanja  općine Gornji Bogićevci na dan 30.prosinca 2022 g. ukupno iznose 1.010.987,40 kn, a pojedinačno po vrstama kako slijedi:</t>
  </si>
  <si>
    <t>Negativne tečajne razlike i zatezne kamate</t>
  </si>
  <si>
    <t>SVEUKUPNO PRIHODI</t>
  </si>
  <si>
    <t>Zatezne kamate iz obveznih odnosa</t>
  </si>
  <si>
    <t>Naknada za upotrebu javnih površina</t>
  </si>
  <si>
    <t>Prihodi od prodaje kratkotrajne nefinancijske imovine</t>
  </si>
  <si>
    <t>Prihodi od usluga održavanja privatne imovine</t>
  </si>
  <si>
    <t>Povrat poreza i prireza na dohodak po godišnjoj prijavi</t>
  </si>
  <si>
    <t>Doprinosina plaće - Javni radovi</t>
  </si>
  <si>
    <t>Matrijal za inv.odr.mrtvačnica i groblja</t>
  </si>
  <si>
    <t>El.en. Semafor</t>
  </si>
  <si>
    <t>Promidžbeni matrijali</t>
  </si>
  <si>
    <t>Telefonski troškovi Komunalnog pogona</t>
  </si>
  <si>
    <t xml:space="preserve">Javnobilježničke i ostale pristojbe, web hosting, </t>
  </si>
  <si>
    <t>Odvoz smeća s javnih površina (s groblja)</t>
  </si>
  <si>
    <t>Usluge tekuće održavanje Groblja</t>
  </si>
  <si>
    <t>Tisak</t>
  </si>
  <si>
    <t>Pomoć u opremanju bolnica i dr. zdravstvenih organizacija</t>
  </si>
  <si>
    <t>Aktivnost: Briga za zbrinjavanje komunalnog otpada</t>
  </si>
  <si>
    <t>Naknada za korištenje odlagališta Šagulje-Ivik</t>
  </si>
  <si>
    <t>LU  Vepar</t>
  </si>
  <si>
    <t>Pomoć zdravstvenim neprofitnim organizacijama</t>
  </si>
  <si>
    <t>Nogostup Smrtić</t>
  </si>
  <si>
    <t>Javna rasvjeta na igralištu Ratkovac</t>
  </si>
  <si>
    <t>Uređenje djela Zadruge za vatrog.spremište</t>
  </si>
  <si>
    <r>
      <t xml:space="preserve">              Temeljem članka 42. i 45.Zakona o proračunu("Narodne novine"br.144/21) i članka 39. stavak 5.Statuta općine Gornji Bogićevci ("Službeni glasnik općine Gornji Bogićevci br. 02/21), vijeće općine Gornji Bogićevci  na  23.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sjednici održanoj 7.travnja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2025. </t>
    </r>
    <r>
      <rPr>
        <sz val="10"/>
        <color indexed="8"/>
        <rFont val="Arial"/>
        <family val="2"/>
        <charset val="238"/>
      </rPr>
      <t>g. donosi</t>
    </r>
  </si>
  <si>
    <t>Donosi se godišnji izvještaj o izvršenju proračuna općine Gornji Bogićevci za 2024.godinu</t>
  </si>
  <si>
    <t>U  2024.godini ostvareno je kako slijedi:</t>
  </si>
  <si>
    <t>GODIŠNJE  IZVRŠENJE 2024.</t>
  </si>
  <si>
    <t>GODIŠNJE IZVRŠENJE 2023.</t>
  </si>
  <si>
    <t>GODIŠNJI PLAN 2024.</t>
  </si>
  <si>
    <t>Prihodi od prodaje el. energije - solari</t>
  </si>
  <si>
    <t>Primici od prodaje dionica i udjela u glavnici</t>
  </si>
  <si>
    <t>Primici od prodaje dionica i udjela u glavnici trgovačkih društava u javnom sektoru</t>
  </si>
  <si>
    <t>Prodaja udjela u Radio Bljesak Okučani</t>
  </si>
  <si>
    <t>VSNM plaće</t>
  </si>
  <si>
    <t>Službena putovanja VSNM</t>
  </si>
  <si>
    <t>Uredski materijal VSNM</t>
  </si>
  <si>
    <t>VSNM energija</t>
  </si>
  <si>
    <t>Telefon, pošta VSNM</t>
  </si>
  <si>
    <t>Izmještanje dalekovoda</t>
  </si>
  <si>
    <t>Usluge tekućeg i investicijskog održavanja-knjižnica</t>
  </si>
  <si>
    <t>VSNM reprezentacija</t>
  </si>
  <si>
    <t>Kulturne manifestacije VSNM</t>
  </si>
  <si>
    <t>VSNM financijski rashodi</t>
  </si>
  <si>
    <t>Ostale pomoći u novcu</t>
  </si>
  <si>
    <t>VSNM jednokratne pomoći potrebitima</t>
  </si>
  <si>
    <t>Ostale naknade u naravi</t>
  </si>
  <si>
    <t>LU Vepar</t>
  </si>
  <si>
    <t>Vjerske zajednice - RMK Župa Svetog Vida</t>
  </si>
  <si>
    <t>Kapitalne pomoći trg.društvima u javnom sektoru-Odlagalište-nab.opreme</t>
  </si>
  <si>
    <t>Kapitalne pomoći trg.društvima u javnom sektoru-odvodnja VZS</t>
  </si>
  <si>
    <t>Kapitalne pomoći trgovačkim društvima u javnom sektoru vodoopskrba VZS</t>
  </si>
  <si>
    <t>Dječji vrtić GB-opremanje i izgradnja</t>
  </si>
  <si>
    <t>Javna rasvjeta modernizacija</t>
  </si>
  <si>
    <t>VSNM spomenik</t>
  </si>
  <si>
    <t>Dokumenti prostornog uređenja- PPUOGB</t>
  </si>
  <si>
    <t>vijećnica- video soba (pametni gradovi)</t>
  </si>
  <si>
    <t>HSD GB-rekonstrukcija vijećnice</t>
  </si>
  <si>
    <t>Kapitalne pomoći iz županijskog pror. JLS Korisnicima iz nenadl.proračuna</t>
  </si>
  <si>
    <t>Kapitalne donacije fizičkih osoba</t>
  </si>
  <si>
    <t>Odvojak prema groblju GB iz Karlovca + parkiralište</t>
  </si>
  <si>
    <t>Klubana NK Sloboda -stolarija</t>
  </si>
  <si>
    <t>SRC Brezine -stolice na tribinama</t>
  </si>
  <si>
    <t>Ostali nespomenuti prihodi</t>
  </si>
  <si>
    <t>Ostali rashodi VSNM</t>
  </si>
  <si>
    <t>prostorno planiranje</t>
  </si>
  <si>
    <t>Cesta Stari kraj</t>
  </si>
  <si>
    <t>Kanalizacija Dubovac</t>
  </si>
  <si>
    <t xml:space="preserve">eur. </t>
  </si>
  <si>
    <t>INDEKS PREMA 2023.</t>
  </si>
  <si>
    <t>INDEKS PREMA GODIŠNJEM PLANU 2024.</t>
  </si>
  <si>
    <t>ZA 2024. GODINU</t>
  </si>
  <si>
    <t>Prihodi od prodaje robe i usluga</t>
  </si>
  <si>
    <t>VSNM pošta, telefon</t>
  </si>
  <si>
    <t>odvojak ulica Karlovac groblje + parkiralište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</si>
</sst>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</font>
    <font>
      <u/>
      <sz val="9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9999CB"/>
        <bgColor indexed="64"/>
      </patternFill>
    </fill>
    <fill>
      <patternFill patternType="solid">
        <fgColor rgb="FFFF66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424">
    <xf numFmtId="0" fontId="0" fillId="0" borderId="0" xfId="0"/>
    <xf numFmtId="0" fontId="1" fillId="0" borderId="0" xfId="1"/>
    <xf numFmtId="0" fontId="8" fillId="0" borderId="0" xfId="1" applyFont="1"/>
    <xf numFmtId="4" fontId="8" fillId="0" borderId="0" xfId="1" applyNumberFormat="1" applyFont="1"/>
    <xf numFmtId="0" fontId="8" fillId="0" borderId="0" xfId="1" applyFont="1" applyAlignment="1">
      <alignment horizontal="left" vertical="top"/>
    </xf>
    <xf numFmtId="0" fontId="16" fillId="0" borderId="0" xfId="1" applyFont="1"/>
    <xf numFmtId="0" fontId="9" fillId="0" borderId="1" xfId="1" applyFont="1" applyBorder="1" applyAlignment="1">
      <alignment horizontal="left" vertical="justify"/>
    </xf>
    <xf numFmtId="4" fontId="9" fillId="0" borderId="1" xfId="1" applyNumberFormat="1" applyFont="1" applyBorder="1"/>
    <xf numFmtId="0" fontId="7" fillId="0" borderId="1" xfId="1" applyFont="1" applyBorder="1" applyAlignment="1">
      <alignment horizontal="left" vertical="top"/>
    </xf>
    <xf numFmtId="0" fontId="7" fillId="0" borderId="1" xfId="1" applyFont="1" applyBorder="1"/>
    <xf numFmtId="0" fontId="8" fillId="0" borderId="1" xfId="1" applyFont="1" applyBorder="1" applyAlignment="1">
      <alignment horizontal="left" vertical="top"/>
    </xf>
    <xf numFmtId="0" fontId="8" fillId="0" borderId="1" xfId="1" applyFont="1" applyBorder="1"/>
    <xf numFmtId="4" fontId="8" fillId="0" borderId="1" xfId="1" applyNumberFormat="1" applyFont="1" applyBorder="1"/>
    <xf numFmtId="0" fontId="8" fillId="0" borderId="1" xfId="1" applyFont="1" applyBorder="1" applyAlignment="1">
      <alignment horizontal="left" vertical="justify"/>
    </xf>
    <xf numFmtId="0" fontId="8" fillId="0" borderId="1" xfId="1" applyFont="1" applyBorder="1" applyAlignment="1">
      <alignment wrapText="1"/>
    </xf>
    <xf numFmtId="0" fontId="20" fillId="0" borderId="0" xfId="1" applyFont="1"/>
    <xf numFmtId="4" fontId="1" fillId="0" borderId="1" xfId="1" applyNumberFormat="1" applyBorder="1"/>
    <xf numFmtId="0" fontId="1" fillId="0" borderId="1" xfId="1" applyBorder="1"/>
    <xf numFmtId="4" fontId="15" fillId="0" borderId="1" xfId="1" applyNumberFormat="1" applyFont="1" applyBorder="1"/>
    <xf numFmtId="0" fontId="1" fillId="0" borderId="0" xfId="1" applyAlignment="1">
      <alignment horizontal="left"/>
    </xf>
    <xf numFmtId="4" fontId="1" fillId="0" borderId="0" xfId="1" applyNumberFormat="1"/>
    <xf numFmtId="0" fontId="15" fillId="0" borderId="1" xfId="1" applyFont="1" applyBorder="1" applyAlignment="1">
      <alignment horizontal="left" vertical="top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1" fillId="2" borderId="3" xfId="1" applyFill="1" applyBorder="1"/>
    <xf numFmtId="0" fontId="1" fillId="2" borderId="4" xfId="1" applyFill="1" applyBorder="1"/>
    <xf numFmtId="0" fontId="1" fillId="3" borderId="3" xfId="1" applyFill="1" applyBorder="1"/>
    <xf numFmtId="0" fontId="6" fillId="5" borderId="5" xfId="1" applyFont="1" applyFill="1" applyBorder="1" applyAlignment="1">
      <alignment horizontal="left" vertical="top"/>
    </xf>
    <xf numFmtId="4" fontId="6" fillId="5" borderId="5" xfId="1" applyNumberFormat="1" applyFont="1" applyFill="1" applyBorder="1"/>
    <xf numFmtId="0" fontId="7" fillId="4" borderId="1" xfId="1" applyFont="1" applyFill="1" applyBorder="1" applyAlignment="1">
      <alignment horizontal="left" vertical="top"/>
    </xf>
    <xf numFmtId="0" fontId="7" fillId="4" borderId="1" xfId="1" applyFont="1" applyFill="1" applyBorder="1"/>
    <xf numFmtId="4" fontId="7" fillId="4" borderId="1" xfId="1" applyNumberFormat="1" applyFont="1" applyFill="1" applyBorder="1"/>
    <xf numFmtId="0" fontId="7" fillId="4" borderId="1" xfId="1" applyFont="1" applyFill="1" applyBorder="1" applyAlignment="1">
      <alignment wrapText="1"/>
    </xf>
    <xf numFmtId="0" fontId="19" fillId="4" borderId="1" xfId="1" applyFont="1" applyFill="1" applyBorder="1" applyAlignment="1">
      <alignment horizontal="left" vertical="top"/>
    </xf>
    <xf numFmtId="0" fontId="19" fillId="4" borderId="1" xfId="1" applyFont="1" applyFill="1" applyBorder="1"/>
    <xf numFmtId="4" fontId="19" fillId="4" borderId="1" xfId="1" applyNumberFormat="1" applyFont="1" applyFill="1" applyBorder="1"/>
    <xf numFmtId="4" fontId="12" fillId="4" borderId="1" xfId="1" applyNumberFormat="1" applyFont="1" applyFill="1" applyBorder="1"/>
    <xf numFmtId="0" fontId="6" fillId="5" borderId="1" xfId="1" applyFont="1" applyFill="1" applyBorder="1" applyAlignment="1">
      <alignment horizontal="left" vertical="top"/>
    </xf>
    <xf numFmtId="4" fontId="6" fillId="5" borderId="1" xfId="1" applyNumberFormat="1" applyFont="1" applyFill="1" applyBorder="1"/>
    <xf numFmtId="0" fontId="1" fillId="2" borderId="6" xfId="1" applyFill="1" applyBorder="1"/>
    <xf numFmtId="0" fontId="1" fillId="3" borderId="4" xfId="1" applyFill="1" applyBorder="1"/>
    <xf numFmtId="0" fontId="7" fillId="4" borderId="1" xfId="1" applyFont="1" applyFill="1" applyBorder="1" applyAlignment="1">
      <alignment horizontal="left" vertical="justify"/>
    </xf>
    <xf numFmtId="0" fontId="12" fillId="4" borderId="1" xfId="1" applyFont="1" applyFill="1" applyBorder="1" applyAlignment="1">
      <alignment horizontal="left" vertical="justify"/>
    </xf>
    <xf numFmtId="0" fontId="10" fillId="4" borderId="1" xfId="1" applyFont="1" applyFill="1" applyBorder="1" applyAlignment="1">
      <alignment horizontal="left" vertical="top"/>
    </xf>
    <xf numFmtId="0" fontId="15" fillId="6" borderId="1" xfId="1" applyFont="1" applyFill="1" applyBorder="1" applyAlignment="1">
      <alignment horizontal="left" vertical="top"/>
    </xf>
    <xf numFmtId="4" fontId="15" fillId="6" borderId="1" xfId="1" applyNumberFormat="1" applyFont="1" applyFill="1" applyBorder="1"/>
    <xf numFmtId="4" fontId="18" fillId="0" borderId="1" xfId="1" applyNumberFormat="1" applyFont="1" applyBorder="1"/>
    <xf numFmtId="0" fontId="5" fillId="6" borderId="2" xfId="1" applyFont="1" applyFill="1" applyBorder="1" applyAlignment="1">
      <alignment vertical="center" wrapText="1" shrinkToFit="1"/>
    </xf>
    <xf numFmtId="0" fontId="5" fillId="6" borderId="2" xfId="1" applyFont="1" applyFill="1" applyBorder="1" applyAlignment="1">
      <alignment horizontal="center" vertical="center"/>
    </xf>
    <xf numFmtId="0" fontId="14" fillId="0" borderId="0" xfId="1" applyFont="1"/>
    <xf numFmtId="0" fontId="6" fillId="5" borderId="1" xfId="1" applyFont="1" applyFill="1" applyBorder="1" applyAlignment="1">
      <alignment horizontal="left" vertical="center"/>
    </xf>
    <xf numFmtId="4" fontId="6" fillId="5" borderId="1" xfId="1" applyNumberFormat="1" applyFont="1" applyFill="1" applyBorder="1" applyAlignment="1">
      <alignment vertical="center"/>
    </xf>
    <xf numFmtId="4" fontId="16" fillId="0" borderId="1" xfId="1" applyNumberFormat="1" applyFont="1" applyBorder="1"/>
    <xf numFmtId="0" fontId="6" fillId="7" borderId="1" xfId="1" applyFont="1" applyFill="1" applyBorder="1" applyAlignment="1">
      <alignment horizontal="left" vertical="top"/>
    </xf>
    <xf numFmtId="4" fontId="6" fillId="7" borderId="1" xfId="1" applyNumberFormat="1" applyFont="1" applyFill="1" applyBorder="1"/>
    <xf numFmtId="0" fontId="6" fillId="7" borderId="1" xfId="1" applyFont="1" applyFill="1" applyBorder="1" applyAlignment="1">
      <alignment horizontal="left" vertical="center"/>
    </xf>
    <xf numFmtId="4" fontId="6" fillId="7" borderId="1" xfId="1" applyNumberFormat="1" applyFont="1" applyFill="1" applyBorder="1" applyAlignment="1">
      <alignment vertical="center"/>
    </xf>
    <xf numFmtId="0" fontId="22" fillId="7" borderId="1" xfId="1" applyFont="1" applyFill="1" applyBorder="1" applyAlignment="1">
      <alignment horizontal="left" vertical="top"/>
    </xf>
    <xf numFmtId="4" fontId="22" fillId="7" borderId="1" xfId="1" applyNumberFormat="1" applyFont="1" applyFill="1" applyBorder="1"/>
    <xf numFmtId="0" fontId="12" fillId="4" borderId="1" xfId="1" applyFont="1" applyFill="1" applyBorder="1" applyAlignment="1">
      <alignment horizontal="left" vertical="top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1" fontId="8" fillId="0" borderId="1" xfId="1" applyNumberFormat="1" applyFont="1" applyBorder="1" applyAlignment="1">
      <alignment horizontal="left" vertical="top"/>
    </xf>
    <xf numFmtId="4" fontId="15" fillId="0" borderId="1" xfId="1" applyNumberFormat="1" applyFont="1" applyBorder="1" applyAlignment="1">
      <alignment wrapText="1"/>
    </xf>
    <xf numFmtId="4" fontId="12" fillId="6" borderId="1" xfId="1" applyNumberFormat="1" applyFont="1" applyFill="1" applyBorder="1"/>
    <xf numFmtId="0" fontId="21" fillId="0" borderId="0" xfId="1" applyFont="1"/>
    <xf numFmtId="0" fontId="14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2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19" fillId="6" borderId="7" xfId="1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8" xfId="1" applyFont="1" applyBorder="1"/>
    <xf numFmtId="4" fontId="11" fillId="0" borderId="1" xfId="1" applyNumberFormat="1" applyFont="1" applyBorder="1"/>
    <xf numFmtId="4" fontId="11" fillId="0" borderId="8" xfId="1" applyNumberFormat="1" applyFont="1" applyBorder="1"/>
    <xf numFmtId="4" fontId="11" fillId="0" borderId="5" xfId="1" applyNumberFormat="1" applyFont="1" applyBorder="1"/>
    <xf numFmtId="4" fontId="11" fillId="0" borderId="0" xfId="1" applyNumberFormat="1" applyFont="1"/>
    <xf numFmtId="0" fontId="1" fillId="0" borderId="0" xfId="1" applyAlignment="1">
      <alignment horizontal="center"/>
    </xf>
    <xf numFmtId="0" fontId="14" fillId="0" borderId="0" xfId="1" applyFont="1" applyAlignment="1">
      <alignment horizontal="left"/>
    </xf>
    <xf numFmtId="0" fontId="5" fillId="6" borderId="5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19" fillId="6" borderId="9" xfId="1" applyFont="1" applyFill="1" applyBorder="1" applyAlignment="1">
      <alignment horizontal="center" vertical="center" wrapText="1"/>
    </xf>
    <xf numFmtId="0" fontId="23" fillId="0" borderId="0" xfId="1" applyFont="1"/>
    <xf numFmtId="0" fontId="2" fillId="2" borderId="6" xfId="1" applyFont="1" applyFill="1" applyBorder="1"/>
    <xf numFmtId="0" fontId="3" fillId="3" borderId="11" xfId="1" applyFont="1" applyFill="1" applyBorder="1"/>
    <xf numFmtId="4" fontId="4" fillId="3" borderId="12" xfId="1" applyNumberFormat="1" applyFont="1" applyFill="1" applyBorder="1"/>
    <xf numFmtId="4" fontId="2" fillId="2" borderId="6" xfId="1" applyNumberFormat="1" applyFont="1" applyFill="1" applyBorder="1"/>
    <xf numFmtId="4" fontId="1" fillId="8" borderId="12" xfId="1" applyNumberFormat="1" applyFill="1" applyBorder="1"/>
    <xf numFmtId="0" fontId="5" fillId="6" borderId="15" xfId="1" applyFont="1" applyFill="1" applyBorder="1" applyAlignment="1">
      <alignment vertical="center" wrapText="1" shrinkToFit="1"/>
    </xf>
    <xf numFmtId="0" fontId="5" fillId="6" borderId="15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0" fontId="11" fillId="5" borderId="1" xfId="1" applyFont="1" applyFill="1" applyBorder="1" applyAlignment="1">
      <alignment horizontal="center"/>
    </xf>
    <xf numFmtId="1" fontId="11" fillId="5" borderId="1" xfId="1" applyNumberFormat="1" applyFont="1" applyFill="1" applyBorder="1" applyAlignment="1">
      <alignment horizontal="center"/>
    </xf>
    <xf numFmtId="0" fontId="11" fillId="9" borderId="1" xfId="1" applyFont="1" applyFill="1" applyBorder="1" applyAlignment="1">
      <alignment horizontal="center"/>
    </xf>
    <xf numFmtId="1" fontId="11" fillId="9" borderId="1" xfId="1" applyNumberFormat="1" applyFont="1" applyFill="1" applyBorder="1" applyAlignment="1">
      <alignment horizontal="center"/>
    </xf>
    <xf numFmtId="4" fontId="1" fillId="9" borderId="1" xfId="1" applyNumberFormat="1" applyFill="1" applyBorder="1"/>
    <xf numFmtId="4" fontId="1" fillId="5" borderId="1" xfId="1" applyNumberFormat="1" applyFill="1" applyBorder="1"/>
    <xf numFmtId="0" fontId="5" fillId="6" borderId="7" xfId="1" applyFont="1" applyFill="1" applyBorder="1" applyAlignment="1">
      <alignment vertical="center" wrapText="1" shrinkToFit="1"/>
    </xf>
    <xf numFmtId="0" fontId="5" fillId="6" borderId="7" xfId="1" applyFont="1" applyFill="1" applyBorder="1" applyAlignment="1">
      <alignment horizontal="center" vertical="center"/>
    </xf>
    <xf numFmtId="0" fontId="11" fillId="0" borderId="1" xfId="1" applyFont="1" applyBorder="1"/>
    <xf numFmtId="0" fontId="15" fillId="6" borderId="1" xfId="1" applyFont="1" applyFill="1" applyBorder="1"/>
    <xf numFmtId="0" fontId="1" fillId="10" borderId="0" xfId="1" applyFill="1"/>
    <xf numFmtId="4" fontId="11" fillId="10" borderId="0" xfId="1" applyNumberFormat="1" applyFont="1" applyFill="1"/>
    <xf numFmtId="1" fontId="11" fillId="10" borderId="0" xfId="1" applyNumberFormat="1" applyFont="1" applyFill="1"/>
    <xf numFmtId="0" fontId="11" fillId="10" borderId="0" xfId="1" applyFont="1" applyFill="1"/>
    <xf numFmtId="1" fontId="14" fillId="0" borderId="1" xfId="1" applyNumberFormat="1" applyFont="1" applyBorder="1"/>
    <xf numFmtId="1" fontId="1" fillId="0" borderId="1" xfId="1" applyNumberFormat="1" applyBorder="1"/>
    <xf numFmtId="4" fontId="14" fillId="0" borderId="1" xfId="1" applyNumberFormat="1" applyFont="1" applyBorder="1"/>
    <xf numFmtId="1" fontId="11" fillId="0" borderId="1" xfId="1" applyNumberFormat="1" applyFont="1" applyBorder="1"/>
    <xf numFmtId="4" fontId="24" fillId="11" borderId="1" xfId="1" applyNumberFormat="1" applyFont="1" applyFill="1" applyBorder="1"/>
    <xf numFmtId="1" fontId="24" fillId="11" borderId="1" xfId="1" applyNumberFormat="1" applyFont="1" applyFill="1" applyBorder="1"/>
    <xf numFmtId="1" fontId="11" fillId="4" borderId="16" xfId="1" applyNumberFormat="1" applyFont="1" applyFill="1" applyBorder="1"/>
    <xf numFmtId="4" fontId="24" fillId="12" borderId="17" xfId="1" applyNumberFormat="1" applyFont="1" applyFill="1" applyBorder="1"/>
    <xf numFmtId="0" fontId="24" fillId="12" borderId="18" xfId="1" applyFont="1" applyFill="1" applyBorder="1"/>
    <xf numFmtId="4" fontId="11" fillId="4" borderId="17" xfId="1" applyNumberFormat="1" applyFont="1" applyFill="1" applyBorder="1"/>
    <xf numFmtId="1" fontId="11" fillId="4" borderId="18" xfId="1" applyNumberFormat="1" applyFont="1" applyFill="1" applyBorder="1"/>
    <xf numFmtId="4" fontId="24" fillId="13" borderId="17" xfId="1" applyNumberFormat="1" applyFont="1" applyFill="1" applyBorder="1"/>
    <xf numFmtId="1" fontId="24" fillId="13" borderId="18" xfId="1" applyNumberFormat="1" applyFont="1" applyFill="1" applyBorder="1"/>
    <xf numFmtId="4" fontId="24" fillId="12" borderId="16" xfId="1" applyNumberFormat="1" applyFont="1" applyFill="1" applyBorder="1"/>
    <xf numFmtId="1" fontId="24" fillId="12" borderId="19" xfId="1" applyNumberFormat="1" applyFont="1" applyFill="1" applyBorder="1"/>
    <xf numFmtId="1" fontId="11" fillId="4" borderId="17" xfId="1" applyNumberFormat="1" applyFont="1" applyFill="1" applyBorder="1"/>
    <xf numFmtId="0" fontId="11" fillId="4" borderId="18" xfId="1" applyFont="1" applyFill="1" applyBorder="1"/>
    <xf numFmtId="1" fontId="24" fillId="13" borderId="17" xfId="1" applyNumberFormat="1" applyFont="1" applyFill="1" applyBorder="1"/>
    <xf numFmtId="0" fontId="24" fillId="13" borderId="18" xfId="1" applyFont="1" applyFill="1" applyBorder="1"/>
    <xf numFmtId="1" fontId="24" fillId="12" borderId="16" xfId="1" applyNumberFormat="1" applyFont="1" applyFill="1" applyBorder="1"/>
    <xf numFmtId="0" fontId="24" fillId="12" borderId="19" xfId="1" applyFont="1" applyFill="1" applyBorder="1"/>
    <xf numFmtId="0" fontId="11" fillId="4" borderId="19" xfId="1" applyFont="1" applyFill="1" applyBorder="1"/>
    <xf numFmtId="0" fontId="24" fillId="13" borderId="17" xfId="1" applyFont="1" applyFill="1" applyBorder="1"/>
    <xf numFmtId="0" fontId="24" fillId="12" borderId="16" xfId="1" applyFont="1" applyFill="1" applyBorder="1"/>
    <xf numFmtId="0" fontId="1" fillId="12" borderId="19" xfId="1" applyFill="1" applyBorder="1"/>
    <xf numFmtId="0" fontId="1" fillId="4" borderId="18" xfId="1" applyFill="1" applyBorder="1"/>
    <xf numFmtId="0" fontId="1" fillId="13" borderId="18" xfId="1" applyFill="1" applyBorder="1"/>
    <xf numFmtId="0" fontId="1" fillId="12" borderId="18" xfId="1" applyFill="1" applyBorder="1"/>
    <xf numFmtId="4" fontId="24" fillId="11" borderId="20" xfId="1" applyNumberFormat="1" applyFont="1" applyFill="1" applyBorder="1"/>
    <xf numFmtId="0" fontId="1" fillId="11" borderId="21" xfId="1" applyFill="1" applyBorder="1"/>
    <xf numFmtId="4" fontId="25" fillId="11" borderId="1" xfId="1" applyNumberFormat="1" applyFont="1" applyFill="1" applyBorder="1"/>
    <xf numFmtId="4" fontId="25" fillId="12" borderId="1" xfId="1" applyNumberFormat="1" applyFont="1" applyFill="1" applyBorder="1"/>
    <xf numFmtId="4" fontId="25" fillId="13" borderId="1" xfId="1" applyNumberFormat="1" applyFont="1" applyFill="1" applyBorder="1"/>
    <xf numFmtId="4" fontId="1" fillId="4" borderId="1" xfId="1" applyNumberFormat="1" applyFill="1" applyBorder="1"/>
    <xf numFmtId="4" fontId="1" fillId="10" borderId="1" xfId="1" applyNumberFormat="1" applyFill="1" applyBorder="1"/>
    <xf numFmtId="4" fontId="11" fillId="10" borderId="1" xfId="1" applyNumberFormat="1" applyFont="1" applyFill="1" applyBorder="1"/>
    <xf numFmtId="4" fontId="24" fillId="12" borderId="1" xfId="1" applyNumberFormat="1" applyFont="1" applyFill="1" applyBorder="1"/>
    <xf numFmtId="4" fontId="24" fillId="13" borderId="1" xfId="1" applyNumberFormat="1" applyFont="1" applyFill="1" applyBorder="1"/>
    <xf numFmtId="4" fontId="11" fillId="4" borderId="1" xfId="1" applyNumberFormat="1" applyFont="1" applyFill="1" applyBorder="1"/>
    <xf numFmtId="4" fontId="1" fillId="0" borderId="12" xfId="1" applyNumberFormat="1" applyBorder="1"/>
    <xf numFmtId="1" fontId="11" fillId="6" borderId="0" xfId="1" applyNumberFormat="1" applyFont="1" applyFill="1"/>
    <xf numFmtId="4" fontId="11" fillId="6" borderId="1" xfId="1" applyNumberFormat="1" applyFont="1" applyFill="1" applyBorder="1"/>
    <xf numFmtId="1" fontId="11" fillId="10" borderId="16" xfId="1" applyNumberFormat="1" applyFont="1" applyFill="1" applyBorder="1"/>
    <xf numFmtId="0" fontId="11" fillId="10" borderId="19" xfId="1" applyFont="1" applyFill="1" applyBorder="1"/>
    <xf numFmtId="1" fontId="11" fillId="6" borderId="1" xfId="1" applyNumberFormat="1" applyFont="1" applyFill="1" applyBorder="1"/>
    <xf numFmtId="1" fontId="11" fillId="10" borderId="1" xfId="1" applyNumberFormat="1" applyFont="1" applyFill="1" applyBorder="1"/>
    <xf numFmtId="1" fontId="14" fillId="6" borderId="1" xfId="1" applyNumberFormat="1" applyFont="1" applyFill="1" applyBorder="1"/>
    <xf numFmtId="4" fontId="14" fillId="6" borderId="1" xfId="1" applyNumberFormat="1" applyFont="1" applyFill="1" applyBorder="1"/>
    <xf numFmtId="4" fontId="10" fillId="6" borderId="1" xfId="1" applyNumberFormat="1" applyFont="1" applyFill="1" applyBorder="1"/>
    <xf numFmtId="0" fontId="10" fillId="6" borderId="1" xfId="1" applyFont="1" applyFill="1" applyBorder="1" applyAlignment="1">
      <alignment horizontal="right" vertical="justify"/>
    </xf>
    <xf numFmtId="0" fontId="12" fillId="6" borderId="1" xfId="1" applyFont="1" applyFill="1" applyBorder="1" applyAlignment="1">
      <alignment horizontal="right" vertical="top"/>
    </xf>
    <xf numFmtId="0" fontId="7" fillId="6" borderId="7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7" fillId="6" borderId="1" xfId="1" applyFont="1" applyFill="1" applyBorder="1" applyAlignment="1">
      <alignment wrapText="1"/>
    </xf>
    <xf numFmtId="0" fontId="15" fillId="14" borderId="1" xfId="1" applyFont="1" applyFill="1" applyBorder="1" applyAlignment="1">
      <alignment horizontal="left" vertical="justify"/>
    </xf>
    <xf numFmtId="4" fontId="15" fillId="14" borderId="1" xfId="1" applyNumberFormat="1" applyFont="1" applyFill="1" applyBorder="1"/>
    <xf numFmtId="4" fontId="16" fillId="14" borderId="1" xfId="1" applyNumberFormat="1" applyFont="1" applyFill="1" applyBorder="1"/>
    <xf numFmtId="1" fontId="11" fillId="4" borderId="1" xfId="1" applyNumberFormat="1" applyFont="1" applyFill="1" applyBorder="1"/>
    <xf numFmtId="4" fontId="14" fillId="15" borderId="1" xfId="1" applyNumberFormat="1" applyFont="1" applyFill="1" applyBorder="1"/>
    <xf numFmtId="4" fontId="11" fillId="14" borderId="1" xfId="1" applyNumberFormat="1" applyFont="1" applyFill="1" applyBorder="1"/>
    <xf numFmtId="4" fontId="14" fillId="14" borderId="1" xfId="1" applyNumberFormat="1" applyFont="1" applyFill="1" applyBorder="1"/>
    <xf numFmtId="4" fontId="1" fillId="14" borderId="1" xfId="1" applyNumberFormat="1" applyFill="1" applyBorder="1"/>
    <xf numFmtId="0" fontId="7" fillId="5" borderId="5" xfId="1" applyFont="1" applyFill="1" applyBorder="1"/>
    <xf numFmtId="0" fontId="7" fillId="7" borderId="1" xfId="1" applyFont="1" applyFill="1" applyBorder="1"/>
    <xf numFmtId="0" fontId="7" fillId="7" borderId="1" xfId="1" applyFont="1" applyFill="1" applyBorder="1" applyAlignment="1">
      <alignment vertical="center" wrapText="1"/>
    </xf>
    <xf numFmtId="0" fontId="8" fillId="6" borderId="1" xfId="1" applyFont="1" applyFill="1" applyBorder="1"/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/>
    <xf numFmtId="0" fontId="8" fillId="14" borderId="1" xfId="1" applyFont="1" applyFill="1" applyBorder="1"/>
    <xf numFmtId="0" fontId="20" fillId="5" borderId="1" xfId="1" applyFont="1" applyFill="1" applyBorder="1"/>
    <xf numFmtId="0" fontId="20" fillId="9" borderId="1" xfId="1" applyFont="1" applyFill="1" applyBorder="1"/>
    <xf numFmtId="0" fontId="16" fillId="0" borderId="1" xfId="1" applyFont="1" applyBorder="1"/>
    <xf numFmtId="0" fontId="20" fillId="0" borderId="1" xfId="1" applyFont="1" applyBorder="1"/>
    <xf numFmtId="0" fontId="20" fillId="10" borderId="1" xfId="1" applyFont="1" applyFill="1" applyBorder="1"/>
    <xf numFmtId="0" fontId="20" fillId="6" borderId="1" xfId="1" applyFont="1" applyFill="1" applyBorder="1"/>
    <xf numFmtId="0" fontId="20" fillId="0" borderId="19" xfId="1" applyFont="1" applyBorder="1"/>
    <xf numFmtId="0" fontId="16" fillId="0" borderId="19" xfId="1" applyFont="1" applyBorder="1"/>
    <xf numFmtId="1" fontId="20" fillId="0" borderId="1" xfId="1" applyNumberFormat="1" applyFont="1" applyBorder="1"/>
    <xf numFmtId="1" fontId="16" fillId="0" borderId="1" xfId="1" applyNumberFormat="1" applyFont="1" applyBorder="1"/>
    <xf numFmtId="1" fontId="20" fillId="10" borderId="0" xfId="1" applyNumberFormat="1" applyFont="1" applyFill="1"/>
    <xf numFmtId="1" fontId="20" fillId="4" borderId="19" xfId="1" applyNumberFormat="1" applyFont="1" applyFill="1" applyBorder="1"/>
    <xf numFmtId="0" fontId="20" fillId="10" borderId="0" xfId="1" applyFont="1" applyFill="1"/>
    <xf numFmtId="0" fontId="20" fillId="4" borderId="19" xfId="1" applyFont="1" applyFill="1" applyBorder="1"/>
    <xf numFmtId="0" fontId="20" fillId="10" borderId="19" xfId="1" applyFont="1" applyFill="1" applyBorder="1"/>
    <xf numFmtId="1" fontId="20" fillId="4" borderId="1" xfId="1" applyNumberFormat="1" applyFont="1" applyFill="1" applyBorder="1"/>
    <xf numFmtId="1" fontId="26" fillId="12" borderId="19" xfId="1" applyNumberFormat="1" applyFont="1" applyFill="1" applyBorder="1"/>
    <xf numFmtId="1" fontId="26" fillId="13" borderId="18" xfId="1" applyNumberFormat="1" applyFont="1" applyFill="1" applyBorder="1"/>
    <xf numFmtId="1" fontId="20" fillId="4" borderId="18" xfId="1" applyNumberFormat="1" applyFont="1" applyFill="1" applyBorder="1"/>
    <xf numFmtId="1" fontId="20" fillId="4" borderId="16" xfId="1" applyNumberFormat="1" applyFont="1" applyFill="1" applyBorder="1"/>
    <xf numFmtId="1" fontId="26" fillId="13" borderId="16" xfId="1" applyNumberFormat="1" applyFont="1" applyFill="1" applyBorder="1"/>
    <xf numFmtId="0" fontId="26" fillId="13" borderId="19" xfId="1" applyFont="1" applyFill="1" applyBorder="1"/>
    <xf numFmtId="1" fontId="20" fillId="4" borderId="17" xfId="1" applyNumberFormat="1" applyFont="1" applyFill="1" applyBorder="1"/>
    <xf numFmtId="0" fontId="20" fillId="4" borderId="18" xfId="1" applyFont="1" applyFill="1" applyBorder="1"/>
    <xf numFmtId="1" fontId="26" fillId="12" borderId="16" xfId="1" applyNumberFormat="1" applyFont="1" applyFill="1" applyBorder="1"/>
    <xf numFmtId="0" fontId="26" fillId="12" borderId="19" xfId="1" applyFont="1" applyFill="1" applyBorder="1"/>
    <xf numFmtId="1" fontId="26" fillId="13" borderId="17" xfId="1" applyNumberFormat="1" applyFont="1" applyFill="1" applyBorder="1"/>
    <xf numFmtId="0" fontId="26" fillId="13" borderId="18" xfId="1" applyFont="1" applyFill="1" applyBorder="1"/>
    <xf numFmtId="1" fontId="20" fillId="14" borderId="1" xfId="1" applyNumberFormat="1" applyFont="1" applyFill="1" applyBorder="1"/>
    <xf numFmtId="0" fontId="20" fillId="14" borderId="1" xfId="1" applyFont="1" applyFill="1" applyBorder="1"/>
    <xf numFmtId="1" fontId="16" fillId="14" borderId="1" xfId="1" applyNumberFormat="1" applyFont="1" applyFill="1" applyBorder="1"/>
    <xf numFmtId="0" fontId="27" fillId="0" borderId="0" xfId="1" applyFont="1"/>
    <xf numFmtId="0" fontId="15" fillId="6" borderId="1" xfId="1" applyFont="1" applyFill="1" applyBorder="1" applyAlignment="1">
      <alignment wrapText="1"/>
    </xf>
    <xf numFmtId="0" fontId="10" fillId="14" borderId="1" xfId="1" applyFont="1" applyFill="1" applyBorder="1" applyAlignment="1">
      <alignment horizontal="left" vertical="top"/>
    </xf>
    <xf numFmtId="0" fontId="15" fillId="14" borderId="1" xfId="1" applyFont="1" applyFill="1" applyBorder="1" applyAlignment="1">
      <alignment wrapText="1"/>
    </xf>
    <xf numFmtId="4" fontId="10" fillId="14" borderId="1" xfId="1" applyNumberFormat="1" applyFont="1" applyFill="1" applyBorder="1"/>
    <xf numFmtId="1" fontId="20" fillId="10" borderId="1" xfId="1" applyNumberFormat="1" applyFont="1" applyFill="1" applyBorder="1"/>
    <xf numFmtId="1" fontId="14" fillId="14" borderId="1" xfId="1" applyNumberFormat="1" applyFont="1" applyFill="1" applyBorder="1"/>
    <xf numFmtId="0" fontId="16" fillId="14" borderId="1" xfId="1" applyFont="1" applyFill="1" applyBorder="1"/>
    <xf numFmtId="1" fontId="1" fillId="14" borderId="1" xfId="1" applyNumberFormat="1" applyFill="1" applyBorder="1"/>
    <xf numFmtId="0" fontId="16" fillId="14" borderId="19" xfId="1" applyFont="1" applyFill="1" applyBorder="1"/>
    <xf numFmtId="0" fontId="8" fillId="14" borderId="1" xfId="1" applyFont="1" applyFill="1" applyBorder="1" applyAlignment="1">
      <alignment horizontal="left" vertical="top"/>
    </xf>
    <xf numFmtId="0" fontId="1" fillId="14" borderId="1" xfId="1" applyFill="1" applyBorder="1"/>
    <xf numFmtId="1" fontId="11" fillId="14" borderId="22" xfId="1" applyNumberFormat="1" applyFont="1" applyFill="1" applyBorder="1"/>
    <xf numFmtId="1" fontId="14" fillId="14" borderId="1" xfId="1" applyNumberFormat="1" applyFont="1" applyFill="1" applyBorder="1" applyAlignment="1">
      <alignment horizontal="right"/>
    </xf>
    <xf numFmtId="2" fontId="1" fillId="14" borderId="1" xfId="1" applyNumberFormat="1" applyFill="1" applyBorder="1"/>
    <xf numFmtId="0" fontId="20" fillId="14" borderId="19" xfId="1" applyFont="1" applyFill="1" applyBorder="1"/>
    <xf numFmtId="0" fontId="19" fillId="14" borderId="1" xfId="1" applyFont="1" applyFill="1" applyBorder="1"/>
    <xf numFmtId="0" fontId="15" fillId="14" borderId="1" xfId="1" applyFont="1" applyFill="1" applyBorder="1"/>
    <xf numFmtId="1" fontId="14" fillId="0" borderId="1" xfId="1" applyNumberFormat="1" applyFont="1" applyBorder="1" applyAlignment="1">
      <alignment horizontal="center"/>
    </xf>
    <xf numFmtId="0" fontId="16" fillId="0" borderId="1" xfId="1" applyFont="1" applyBorder="1" applyAlignment="1">
      <alignment wrapText="1"/>
    </xf>
    <xf numFmtId="0" fontId="19" fillId="16" borderId="1" xfId="1" applyFont="1" applyFill="1" applyBorder="1" applyAlignment="1">
      <alignment horizontal="left" vertical="top"/>
    </xf>
    <xf numFmtId="0" fontId="19" fillId="16" borderId="1" xfId="1" applyFont="1" applyFill="1" applyBorder="1"/>
    <xf numFmtId="4" fontId="19" fillId="16" borderId="1" xfId="1" applyNumberFormat="1" applyFont="1" applyFill="1" applyBorder="1"/>
    <xf numFmtId="0" fontId="15" fillId="17" borderId="1" xfId="1" applyFont="1" applyFill="1" applyBorder="1" applyAlignment="1">
      <alignment horizontal="left" vertical="top"/>
    </xf>
    <xf numFmtId="0" fontId="15" fillId="17" borderId="1" xfId="1" applyFont="1" applyFill="1" applyBorder="1"/>
    <xf numFmtId="4" fontId="15" fillId="17" borderId="1" xfId="1" applyNumberFormat="1" applyFont="1" applyFill="1" applyBorder="1"/>
    <xf numFmtId="0" fontId="7" fillId="17" borderId="1" xfId="1" applyFont="1" applyFill="1" applyBorder="1" applyAlignment="1">
      <alignment horizontal="left" vertical="top"/>
    </xf>
    <xf numFmtId="0" fontId="7" fillId="17" borderId="1" xfId="1" applyFont="1" applyFill="1" applyBorder="1"/>
    <xf numFmtId="4" fontId="7" fillId="17" borderId="1" xfId="1" applyNumberFormat="1" applyFont="1" applyFill="1" applyBorder="1"/>
    <xf numFmtId="0" fontId="8" fillId="17" borderId="1" xfId="1" applyFont="1" applyFill="1" applyBorder="1" applyAlignment="1">
      <alignment horizontal="left" vertical="top"/>
    </xf>
    <xf numFmtId="4" fontId="8" fillId="17" borderId="1" xfId="1" applyNumberFormat="1" applyFont="1" applyFill="1" applyBorder="1" applyAlignment="1">
      <alignment wrapText="1"/>
    </xf>
    <xf numFmtId="4" fontId="8" fillId="14" borderId="1" xfId="1" applyNumberFormat="1" applyFont="1" applyFill="1" applyBorder="1"/>
    <xf numFmtId="4" fontId="16" fillId="0" borderId="1" xfId="0" applyNumberFormat="1" applyFont="1" applyBorder="1"/>
    <xf numFmtId="4" fontId="8" fillId="0" borderId="1" xfId="0" applyNumberFormat="1" applyFont="1" applyBorder="1"/>
    <xf numFmtId="4" fontId="10" fillId="14" borderId="1" xfId="0" applyNumberFormat="1" applyFont="1" applyFill="1" applyBorder="1"/>
    <xf numFmtId="4" fontId="15" fillId="14" borderId="1" xfId="0" applyNumberFormat="1" applyFont="1" applyFill="1" applyBorder="1"/>
    <xf numFmtId="4" fontId="15" fillId="6" borderId="1" xfId="0" applyNumberFormat="1" applyFont="1" applyFill="1" applyBorder="1"/>
    <xf numFmtId="4" fontId="16" fillId="14" borderId="1" xfId="0" applyNumberFormat="1" applyFont="1" applyFill="1" applyBorder="1"/>
    <xf numFmtId="4" fontId="0" fillId="0" borderId="1" xfId="0" applyNumberFormat="1" applyBorder="1"/>
    <xf numFmtId="4" fontId="0" fillId="14" borderId="1" xfId="0" applyNumberFormat="1" applyFill="1" applyBorder="1"/>
    <xf numFmtId="0" fontId="8" fillId="18" borderId="1" xfId="1" applyFont="1" applyFill="1" applyBorder="1" applyAlignment="1">
      <alignment horizontal="left" vertical="top"/>
    </xf>
    <xf numFmtId="0" fontId="8" fillId="18" borderId="1" xfId="1" applyFont="1" applyFill="1" applyBorder="1"/>
    <xf numFmtId="4" fontId="8" fillId="18" borderId="1" xfId="0" applyNumberFormat="1" applyFont="1" applyFill="1" applyBorder="1"/>
    <xf numFmtId="0" fontId="8" fillId="0" borderId="1" xfId="1" applyFont="1" applyBorder="1" applyAlignment="1">
      <alignment vertical="top"/>
    </xf>
    <xf numFmtId="0" fontId="16" fillId="0" borderId="1" xfId="1" applyFont="1" applyBorder="1" applyAlignment="1">
      <alignment vertical="top"/>
    </xf>
    <xf numFmtId="1" fontId="16" fillId="14" borderId="1" xfId="1" applyNumberFormat="1" applyFont="1" applyFill="1" applyBorder="1" applyAlignment="1">
      <alignment vertical="top"/>
    </xf>
    <xf numFmtId="4" fontId="14" fillId="0" borderId="1" xfId="1" applyNumberFormat="1" applyFont="1" applyBorder="1" applyAlignment="1">
      <alignment wrapText="1"/>
    </xf>
    <xf numFmtId="4" fontId="14" fillId="0" borderId="1" xfId="0" applyNumberFormat="1" applyFont="1" applyBorder="1"/>
    <xf numFmtId="1" fontId="16" fillId="0" borderId="0" xfId="0" applyNumberFormat="1" applyFont="1"/>
    <xf numFmtId="1" fontId="14" fillId="0" borderId="1" xfId="0" applyNumberFormat="1" applyFont="1" applyBorder="1"/>
    <xf numFmtId="0" fontId="14" fillId="14" borderId="0" xfId="1" applyFont="1" applyFill="1" applyAlignment="1">
      <alignment wrapText="1"/>
    </xf>
    <xf numFmtId="0" fontId="11" fillId="14" borderId="0" xfId="1" applyFont="1" applyFill="1" applyAlignment="1">
      <alignment horizontal="center" wrapText="1"/>
    </xf>
    <xf numFmtId="0" fontId="11" fillId="14" borderId="0" xfId="1" applyFont="1" applyFill="1" applyAlignment="1">
      <alignment horizontal="center"/>
    </xf>
    <xf numFmtId="0" fontId="21" fillId="14" borderId="0" xfId="1" applyFont="1" applyFill="1"/>
    <xf numFmtId="0" fontId="11" fillId="14" borderId="8" xfId="1" applyFont="1" applyFill="1" applyBorder="1"/>
    <xf numFmtId="4" fontId="11" fillId="14" borderId="0" xfId="1" applyNumberFormat="1" applyFont="1" applyFill="1"/>
    <xf numFmtId="0" fontId="14" fillId="14" borderId="0" xfId="1" applyFont="1" applyFill="1"/>
    <xf numFmtId="0" fontId="16" fillId="14" borderId="0" xfId="1" applyFont="1" applyFill="1"/>
    <xf numFmtId="0" fontId="13" fillId="14" borderId="7" xfId="1" applyFont="1" applyFill="1" applyBorder="1" applyAlignment="1">
      <alignment horizontal="center" vertical="center" wrapText="1"/>
    </xf>
    <xf numFmtId="0" fontId="13" fillId="14" borderId="9" xfId="1" applyFont="1" applyFill="1" applyBorder="1" applyAlignment="1">
      <alignment horizontal="center" vertical="center" wrapText="1"/>
    </xf>
    <xf numFmtId="0" fontId="13" fillId="14" borderId="10" xfId="1" applyFont="1" applyFill="1" applyBorder="1" applyAlignment="1">
      <alignment horizontal="center" vertical="center" wrapText="1"/>
    </xf>
    <xf numFmtId="0" fontId="14" fillId="14" borderId="0" xfId="1" applyFont="1" applyFill="1" applyAlignment="1">
      <alignment horizontal="center"/>
    </xf>
    <xf numFmtId="0" fontId="14" fillId="14" borderId="6" xfId="1" applyFont="1" applyFill="1" applyBorder="1"/>
    <xf numFmtId="0" fontId="14" fillId="14" borderId="14" xfId="1" applyFont="1" applyFill="1" applyBorder="1"/>
    <xf numFmtId="4" fontId="28" fillId="14" borderId="12" xfId="1" applyNumberFormat="1" applyFont="1" applyFill="1" applyBorder="1"/>
    <xf numFmtId="4" fontId="28" fillId="14" borderId="13" xfId="1" applyNumberFormat="1" applyFont="1" applyFill="1" applyBorder="1"/>
    <xf numFmtId="0" fontId="29" fillId="14" borderId="2" xfId="1" applyFont="1" applyFill="1" applyBorder="1" applyAlignment="1">
      <alignment horizontal="center" vertical="center" wrapText="1"/>
    </xf>
    <xf numFmtId="4" fontId="17" fillId="14" borderId="5" xfId="1" applyNumberFormat="1" applyFont="1" applyFill="1" applyBorder="1"/>
    <xf numFmtId="4" fontId="18" fillId="14" borderId="0" xfId="1" applyNumberFormat="1" applyFont="1" applyFill="1"/>
    <xf numFmtId="4" fontId="17" fillId="14" borderId="1" xfId="1" applyNumberFormat="1" applyFont="1" applyFill="1" applyBorder="1"/>
    <xf numFmtId="4" fontId="18" fillId="14" borderId="12" xfId="1" applyNumberFormat="1" applyFont="1" applyFill="1" applyBorder="1"/>
    <xf numFmtId="4" fontId="18" fillId="14" borderId="13" xfId="1" applyNumberFormat="1" applyFont="1" applyFill="1" applyBorder="1"/>
    <xf numFmtId="0" fontId="30" fillId="14" borderId="0" xfId="0" applyFont="1" applyFill="1"/>
    <xf numFmtId="0" fontId="14" fillId="19" borderId="6" xfId="1" applyFont="1" applyFill="1" applyBorder="1"/>
    <xf numFmtId="1" fontId="16" fillId="14" borderId="1" xfId="1" applyNumberFormat="1" applyFont="1" applyFill="1" applyBorder="1" applyAlignment="1">
      <alignment wrapText="1"/>
    </xf>
    <xf numFmtId="0" fontId="16" fillId="14" borderId="1" xfId="1" applyFont="1" applyFill="1" applyBorder="1" applyAlignment="1">
      <alignment wrapText="1"/>
    </xf>
    <xf numFmtId="0" fontId="19" fillId="16" borderId="1" xfId="1" applyFont="1" applyFill="1" applyBorder="1" applyAlignment="1">
      <alignment horizontal="left" vertical="justify"/>
    </xf>
    <xf numFmtId="4" fontId="19" fillId="16" borderId="1" xfId="0" applyNumberFormat="1" applyFont="1" applyFill="1" applyBorder="1"/>
    <xf numFmtId="0" fontId="15" fillId="14" borderId="1" xfId="1" applyFont="1" applyFill="1" applyBorder="1" applyAlignment="1">
      <alignment horizontal="left" vertical="top"/>
    </xf>
    <xf numFmtId="0" fontId="7" fillId="16" borderId="1" xfId="1" applyFont="1" applyFill="1" applyBorder="1"/>
    <xf numFmtId="4" fontId="10" fillId="0" borderId="1" xfId="1" applyNumberFormat="1" applyFont="1" applyBorder="1" applyAlignment="1">
      <alignment wrapText="1"/>
    </xf>
    <xf numFmtId="0" fontId="19" fillId="18" borderId="1" xfId="1" applyFont="1" applyFill="1" applyBorder="1" applyAlignment="1">
      <alignment horizontal="left" vertical="top"/>
    </xf>
    <xf numFmtId="0" fontId="19" fillId="18" borderId="1" xfId="1" applyFont="1" applyFill="1" applyBorder="1" applyAlignment="1">
      <alignment wrapText="1"/>
    </xf>
    <xf numFmtId="4" fontId="20" fillId="18" borderId="1" xfId="1" applyNumberFormat="1" applyFont="1" applyFill="1" applyBorder="1"/>
    <xf numFmtId="0" fontId="15" fillId="0" borderId="1" xfId="1" applyFont="1" applyBorder="1"/>
    <xf numFmtId="1" fontId="11" fillId="0" borderId="0" xfId="1" applyNumberFormat="1" applyFont="1"/>
    <xf numFmtId="1" fontId="11" fillId="20" borderId="16" xfId="1" applyNumberFormat="1" applyFont="1" applyFill="1" applyBorder="1"/>
    <xf numFmtId="0" fontId="20" fillId="20" borderId="19" xfId="1" applyFont="1" applyFill="1" applyBorder="1"/>
    <xf numFmtId="4" fontId="11" fillId="20" borderId="1" xfId="1" applyNumberFormat="1" applyFont="1" applyFill="1" applyBorder="1"/>
    <xf numFmtId="1" fontId="20" fillId="20" borderId="19" xfId="1" applyNumberFormat="1" applyFont="1" applyFill="1" applyBorder="1"/>
    <xf numFmtId="1" fontId="11" fillId="14" borderId="1" xfId="1" applyNumberFormat="1" applyFont="1" applyFill="1" applyBorder="1"/>
    <xf numFmtId="1" fontId="31" fillId="0" borderId="1" xfId="1" applyNumberFormat="1" applyFont="1" applyBorder="1"/>
    <xf numFmtId="0" fontId="33" fillId="14" borderId="1" xfId="1" applyFont="1" applyFill="1" applyBorder="1"/>
    <xf numFmtId="4" fontId="31" fillId="0" borderId="1" xfId="1" applyNumberFormat="1" applyFont="1" applyBorder="1"/>
    <xf numFmtId="4" fontId="31" fillId="14" borderId="1" xfId="1" applyNumberFormat="1" applyFont="1" applyFill="1" applyBorder="1"/>
    <xf numFmtId="4" fontId="34" fillId="0" borderId="1" xfId="1" applyNumberFormat="1" applyFont="1" applyBorder="1"/>
    <xf numFmtId="1" fontId="27" fillId="0" borderId="0" xfId="1" applyNumberFormat="1" applyFont="1"/>
    <xf numFmtId="0" fontId="27" fillId="14" borderId="0" xfId="1" applyFont="1" applyFill="1"/>
    <xf numFmtId="1" fontId="33" fillId="0" borderId="1" xfId="1" applyNumberFormat="1" applyFont="1" applyBorder="1"/>
    <xf numFmtId="0" fontId="33" fillId="0" borderId="1" xfId="1" applyFont="1" applyBorder="1"/>
    <xf numFmtId="1" fontId="32" fillId="0" borderId="1" xfId="1" applyNumberFormat="1" applyFont="1" applyBorder="1" applyAlignment="1">
      <alignment horizontal="center"/>
    </xf>
    <xf numFmtId="4" fontId="36" fillId="0" borderId="1" xfId="1" applyNumberFormat="1" applyFont="1" applyBorder="1"/>
    <xf numFmtId="4" fontId="32" fillId="0" borderId="1" xfId="1" applyNumberFormat="1" applyFont="1" applyBorder="1"/>
    <xf numFmtId="0" fontId="19" fillId="4" borderId="1" xfId="1" applyFont="1" applyFill="1" applyBorder="1" applyAlignment="1">
      <alignment horizontal="left" vertical="justify"/>
    </xf>
    <xf numFmtId="4" fontId="37" fillId="14" borderId="5" xfId="1" applyNumberFormat="1" applyFont="1" applyFill="1" applyBorder="1"/>
    <xf numFmtId="0" fontId="31" fillId="0" borderId="0" xfId="1" applyFont="1"/>
    <xf numFmtId="4" fontId="31" fillId="0" borderId="0" xfId="1" applyNumberFormat="1" applyFont="1"/>
    <xf numFmtId="0" fontId="0" fillId="14" borderId="0" xfId="0" applyFill="1"/>
    <xf numFmtId="4" fontId="14" fillId="14" borderId="8" xfId="1" applyNumberFormat="1" applyFont="1" applyFill="1" applyBorder="1"/>
    <xf numFmtId="0" fontId="1" fillId="0" borderId="16" xfId="1" applyBorder="1"/>
    <xf numFmtId="0" fontId="7" fillId="4" borderId="1" xfId="1" applyFont="1" applyFill="1" applyBorder="1" applyAlignment="1">
      <alignment horizontal="center" wrapText="1"/>
    </xf>
    <xf numFmtId="0" fontId="1" fillId="0" borderId="19" xfId="1" applyBorder="1"/>
    <xf numFmtId="4" fontId="1" fillId="0" borderId="8" xfId="1" applyNumberFormat="1" applyBorder="1"/>
    <xf numFmtId="1" fontId="31" fillId="0" borderId="1" xfId="1" applyNumberFormat="1" applyFont="1" applyBorder="1" applyAlignment="1">
      <alignment horizontal="center"/>
    </xf>
    <xf numFmtId="4" fontId="38" fillId="14" borderId="5" xfId="1" applyNumberFormat="1" applyFont="1" applyFill="1" applyBorder="1"/>
    <xf numFmtId="4" fontId="27" fillId="0" borderId="0" xfId="1" applyNumberFormat="1" applyFont="1"/>
    <xf numFmtId="4" fontId="8" fillId="14" borderId="1" xfId="0" applyNumberFormat="1" applyFont="1" applyFill="1" applyBorder="1"/>
    <xf numFmtId="1" fontId="16" fillId="0" borderId="1" xfId="1" applyNumberFormat="1" applyFont="1" applyBorder="1" applyAlignment="1">
      <alignment horizontal="right" vertical="center"/>
    </xf>
    <xf numFmtId="0" fontId="16" fillId="14" borderId="19" xfId="1" applyFont="1" applyFill="1" applyBorder="1" applyAlignment="1">
      <alignment horizontal="center" wrapText="1"/>
    </xf>
    <xf numFmtId="0" fontId="39" fillId="14" borderId="2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top"/>
    </xf>
    <xf numFmtId="0" fontId="7" fillId="6" borderId="0" xfId="1" applyFont="1" applyFill="1" applyAlignment="1">
      <alignment wrapText="1"/>
    </xf>
    <xf numFmtId="4" fontId="15" fillId="0" borderId="0" xfId="1" applyNumberFormat="1" applyFont="1"/>
    <xf numFmtId="4" fontId="17" fillId="14" borderId="0" xfId="1" applyNumberFormat="1" applyFont="1" applyFill="1"/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8" fillId="0" borderId="1" xfId="1" applyNumberFormat="1" applyFont="1" applyBorder="1" applyAlignment="1">
      <alignment vertical="center"/>
    </xf>
    <xf numFmtId="4" fontId="17" fillId="14" borderId="5" xfId="1" applyNumberFormat="1" applyFont="1" applyFill="1" applyBorder="1" applyAlignment="1">
      <alignment vertical="center"/>
    </xf>
    <xf numFmtId="0" fontId="8" fillId="0" borderId="1" xfId="1" applyFont="1" applyBorder="1" applyAlignment="1">
      <alignment vertical="center"/>
    </xf>
    <xf numFmtId="4" fontId="18" fillId="0" borderId="1" xfId="1" applyNumberFormat="1" applyFont="1" applyBorder="1" applyAlignment="1">
      <alignment vertical="center"/>
    </xf>
    <xf numFmtId="0" fontId="27" fillId="0" borderId="0" xfId="1" applyFont="1" applyAlignment="1">
      <alignment horizontal="center"/>
    </xf>
    <xf numFmtId="1" fontId="1" fillId="14" borderId="1" xfId="1" applyNumberFormat="1" applyFill="1" applyBorder="1" applyAlignment="1">
      <alignment horizontal="center"/>
    </xf>
    <xf numFmtId="0" fontId="8" fillId="14" borderId="1" xfId="1" applyFont="1" applyFill="1" applyBorder="1" applyAlignment="1">
      <alignment wrapText="1"/>
    </xf>
    <xf numFmtId="0" fontId="19" fillId="16" borderId="1" xfId="1" applyFont="1" applyFill="1" applyBorder="1" applyAlignment="1">
      <alignment wrapText="1"/>
    </xf>
    <xf numFmtId="0" fontId="11" fillId="14" borderId="18" xfId="1" applyFont="1" applyFill="1" applyBorder="1"/>
    <xf numFmtId="0" fontId="11" fillId="14" borderId="1" xfId="1" applyFont="1" applyFill="1" applyBorder="1"/>
    <xf numFmtId="0" fontId="11" fillId="10" borderId="1" xfId="1" applyFont="1" applyFill="1" applyBorder="1"/>
    <xf numFmtId="0" fontId="1" fillId="14" borderId="0" xfId="1" applyFill="1" applyAlignment="1">
      <alignment wrapText="1"/>
    </xf>
    <xf numFmtId="0" fontId="33" fillId="0" borderId="0" xfId="1" applyFont="1"/>
    <xf numFmtId="0" fontId="33" fillId="14" borderId="0" xfId="1" applyFont="1" applyFill="1"/>
    <xf numFmtId="1" fontId="33" fillId="0" borderId="0" xfId="1" applyNumberFormat="1" applyFont="1"/>
    <xf numFmtId="4" fontId="33" fillId="0" borderId="0" xfId="1" applyNumberFormat="1" applyFont="1"/>
    <xf numFmtId="1" fontId="33" fillId="0" borderId="17" xfId="1" applyNumberFormat="1" applyFont="1" applyBorder="1" applyAlignment="1">
      <alignment horizontal="left"/>
    </xf>
    <xf numFmtId="4" fontId="33" fillId="0" borderId="17" xfId="1" applyNumberFormat="1" applyFont="1" applyBorder="1"/>
    <xf numFmtId="0" fontId="33" fillId="0" borderId="0" xfId="1" applyFont="1" applyAlignment="1">
      <alignment horizontal="center"/>
    </xf>
    <xf numFmtId="1" fontId="33" fillId="0" borderId="17" xfId="1" applyNumberFormat="1" applyFont="1" applyBorder="1"/>
    <xf numFmtId="0" fontId="33" fillId="0" borderId="17" xfId="1" applyFont="1" applyBorder="1"/>
    <xf numFmtId="0" fontId="15" fillId="0" borderId="1" xfId="1" applyFont="1" applyBorder="1" applyAlignment="1">
      <alignment horizontal="center" vertical="top"/>
    </xf>
    <xf numFmtId="1" fontId="20" fillId="14" borderId="1" xfId="1" applyNumberFormat="1" applyFont="1" applyFill="1" applyBorder="1" applyAlignment="1">
      <alignment wrapText="1"/>
    </xf>
    <xf numFmtId="0" fontId="41" fillId="14" borderId="1" xfId="1" applyFont="1" applyFill="1" applyBorder="1" applyAlignment="1">
      <alignment horizontal="left" vertical="top"/>
    </xf>
    <xf numFmtId="4" fontId="41" fillId="14" borderId="1" xfId="1" applyNumberFormat="1" applyFont="1" applyFill="1" applyBorder="1"/>
    <xf numFmtId="0" fontId="42" fillId="14" borderId="0" xfId="0" applyFont="1" applyFill="1"/>
    <xf numFmtId="0" fontId="33" fillId="14" borderId="1" xfId="1" applyFont="1" applyFill="1" applyBorder="1" applyAlignment="1">
      <alignment horizontal="left" vertical="top"/>
    </xf>
    <xf numFmtId="4" fontId="6" fillId="16" borderId="1" xfId="1" applyNumberFormat="1" applyFont="1" applyFill="1" applyBorder="1"/>
    <xf numFmtId="0" fontId="7" fillId="16" borderId="1" xfId="1" applyFont="1" applyFill="1" applyBorder="1" applyAlignment="1">
      <alignment horizontal="left" vertical="top"/>
    </xf>
    <xf numFmtId="0" fontId="7" fillId="18" borderId="1" xfId="1" applyFont="1" applyFill="1" applyBorder="1" applyAlignment="1">
      <alignment horizontal="left" vertical="top"/>
    </xf>
    <xf numFmtId="0" fontId="7" fillId="18" borderId="1" xfId="1" applyFont="1" applyFill="1" applyBorder="1"/>
    <xf numFmtId="4" fontId="7" fillId="18" borderId="1" xfId="1" applyNumberFormat="1" applyFont="1" applyFill="1" applyBorder="1"/>
    <xf numFmtId="0" fontId="35" fillId="0" borderId="0" xfId="1" applyFont="1" applyAlignment="1">
      <alignment horizontal="center"/>
    </xf>
    <xf numFmtId="0" fontId="15" fillId="14" borderId="1" xfId="1" applyFont="1" applyFill="1" applyBorder="1" applyAlignment="1">
      <alignment horizontal="left" wrapText="1"/>
    </xf>
    <xf numFmtId="0" fontId="33" fillId="0" borderId="1" xfId="1" applyFont="1" applyBorder="1" applyAlignment="1">
      <alignment horizontal="left" wrapText="1"/>
    </xf>
    <xf numFmtId="4" fontId="35" fillId="0" borderId="0" xfId="1" applyNumberFormat="1" applyFont="1"/>
    <xf numFmtId="1" fontId="33" fillId="0" borderId="0" xfId="1" applyNumberFormat="1" applyFont="1" applyAlignment="1">
      <alignment horizontal="left" vertical="top" wrapText="1"/>
    </xf>
    <xf numFmtId="49" fontId="43" fillId="0" borderId="25" xfId="0" applyNumberFormat="1" applyFont="1" applyBorder="1" applyAlignment="1">
      <alignment horizontal="left" vertical="center" wrapText="1"/>
    </xf>
    <xf numFmtId="0" fontId="19" fillId="14" borderId="1" xfId="1" applyFont="1" applyFill="1" applyBorder="1" applyAlignment="1">
      <alignment horizontal="left" vertical="top"/>
    </xf>
    <xf numFmtId="0" fontId="7" fillId="14" borderId="1" xfId="1" applyFont="1" applyFill="1" applyBorder="1"/>
    <xf numFmtId="4" fontId="19" fillId="14" borderId="1" xfId="1" applyNumberFormat="1" applyFont="1" applyFill="1" applyBorder="1"/>
    <xf numFmtId="0" fontId="6" fillId="21" borderId="1" xfId="1" applyFont="1" applyFill="1" applyBorder="1" applyAlignment="1">
      <alignment horizontal="left" vertical="center"/>
    </xf>
    <xf numFmtId="0" fontId="7" fillId="21" borderId="1" xfId="1" applyFont="1" applyFill="1" applyBorder="1" applyAlignment="1">
      <alignment vertical="center" wrapText="1"/>
    </xf>
    <xf numFmtId="4" fontId="6" fillId="21" borderId="1" xfId="1" applyNumberFormat="1" applyFont="1" applyFill="1" applyBorder="1" applyAlignment="1">
      <alignment vertical="center"/>
    </xf>
    <xf numFmtId="0" fontId="6" fillId="14" borderId="1" xfId="1" applyFont="1" applyFill="1" applyBorder="1" applyAlignment="1">
      <alignment horizontal="left" vertical="center"/>
    </xf>
    <xf numFmtId="0" fontId="7" fillId="14" borderId="1" xfId="1" applyFont="1" applyFill="1" applyBorder="1" applyAlignment="1">
      <alignment vertical="center" wrapText="1"/>
    </xf>
    <xf numFmtId="4" fontId="6" fillId="14" borderId="1" xfId="1" applyNumberFormat="1" applyFont="1" applyFill="1" applyBorder="1" applyAlignment="1">
      <alignment vertical="center"/>
    </xf>
    <xf numFmtId="4" fontId="15" fillId="21" borderId="1" xfId="1" applyNumberFormat="1" applyFont="1" applyFill="1" applyBorder="1"/>
    <xf numFmtId="4" fontId="7" fillId="14" borderId="1" xfId="1" applyNumberFormat="1" applyFont="1" applyFill="1" applyBorder="1"/>
    <xf numFmtId="0" fontId="7" fillId="14" borderId="1" xfId="1" applyFont="1" applyFill="1" applyBorder="1" applyAlignment="1">
      <alignment wrapText="1"/>
    </xf>
    <xf numFmtId="2" fontId="0" fillId="0" borderId="0" xfId="0" applyNumberFormat="1"/>
    <xf numFmtId="4" fontId="17" fillId="14" borderId="5" xfId="1" applyNumberFormat="1" applyFont="1" applyFill="1" applyBorder="1" applyAlignment="1"/>
    <xf numFmtId="1" fontId="14" fillId="15" borderId="22" xfId="1" applyNumberFormat="1" applyFont="1" applyFill="1" applyBorder="1" applyAlignment="1">
      <alignment horizontal="left"/>
    </xf>
    <xf numFmtId="1" fontId="14" fillId="15" borderId="19" xfId="1" applyNumberFormat="1" applyFont="1" applyFill="1" applyBorder="1" applyAlignment="1">
      <alignment horizontal="left"/>
    </xf>
    <xf numFmtId="0" fontId="34" fillId="0" borderId="23" xfId="1" applyFont="1" applyBorder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" fillId="0" borderId="0" xfId="1" applyAlignment="1">
      <alignment horizontal="left"/>
    </xf>
    <xf numFmtId="0" fontId="11" fillId="0" borderId="22" xfId="1" applyFont="1" applyBorder="1"/>
    <xf numFmtId="0" fontId="11" fillId="0" borderId="19" xfId="1" applyFont="1" applyBorder="1"/>
    <xf numFmtId="0" fontId="23" fillId="0" borderId="11" xfId="1" applyFont="1" applyBorder="1"/>
    <xf numFmtId="0" fontId="23" fillId="0" borderId="24" xfId="1" applyFont="1" applyBorder="1"/>
    <xf numFmtId="0" fontId="14" fillId="0" borderId="0" xfId="1" applyFont="1" applyAlignment="1">
      <alignment horizontal="left" wrapText="1"/>
    </xf>
    <xf numFmtId="0" fontId="1" fillId="0" borderId="0" xfId="1" applyAlignment="1">
      <alignment horizontal="left" wrapText="1"/>
    </xf>
    <xf numFmtId="0" fontId="21" fillId="0" borderId="0" xfId="1" applyFont="1" applyAlignment="1">
      <alignment horizontal="center" vertical="center"/>
    </xf>
    <xf numFmtId="0" fontId="11" fillId="0" borderId="23" xfId="1" applyFont="1" applyBorder="1" applyAlignment="1">
      <alignment horizontal="center"/>
    </xf>
    <xf numFmtId="0" fontId="0" fillId="0" borderId="19" xfId="0" applyBorder="1"/>
    <xf numFmtId="0" fontId="23" fillId="8" borderId="11" xfId="1" applyFont="1" applyFill="1" applyBorder="1"/>
    <xf numFmtId="0" fontId="23" fillId="8" borderId="24" xfId="1" applyFont="1" applyFill="1" applyBorder="1"/>
    <xf numFmtId="0" fontId="10" fillId="0" borderId="0" xfId="1" applyFont="1" applyAlignment="1">
      <alignment horizontal="left" wrapText="1"/>
    </xf>
    <xf numFmtId="0" fontId="12" fillId="0" borderId="0" xfId="1" applyFont="1" applyAlignment="1">
      <alignment horizontal="center" wrapText="1"/>
    </xf>
    <xf numFmtId="0" fontId="14" fillId="0" borderId="22" xfId="1" applyFont="1" applyBorder="1"/>
    <xf numFmtId="0" fontId="14" fillId="0" borderId="19" xfId="1" applyFont="1" applyBorder="1"/>
    <xf numFmtId="0" fontId="11" fillId="0" borderId="16" xfId="1" applyFont="1" applyBorder="1"/>
    <xf numFmtId="0" fontId="20" fillId="0" borderId="0" xfId="1" applyFont="1" applyAlignment="1">
      <alignment horizontal="center"/>
    </xf>
    <xf numFmtId="1" fontId="11" fillId="0" borderId="23" xfId="1" applyNumberFormat="1" applyFont="1" applyBorder="1" applyAlignment="1">
      <alignment horizontal="center" vertical="center"/>
    </xf>
    <xf numFmtId="4" fontId="24" fillId="11" borderId="16" xfId="1" applyNumberFormat="1" applyFont="1" applyFill="1" applyBorder="1"/>
    <xf numFmtId="4" fontId="24" fillId="11" borderId="19" xfId="1" applyNumberFormat="1" applyFont="1" applyFill="1" applyBorder="1"/>
    <xf numFmtId="0" fontId="24" fillId="13" borderId="16" xfId="1" applyFont="1" applyFill="1" applyBorder="1"/>
    <xf numFmtId="0" fontId="24" fillId="13" borderId="19" xfId="1" applyFont="1" applyFill="1" applyBorder="1"/>
    <xf numFmtId="1" fontId="35" fillId="0" borderId="0" xfId="1" applyNumberFormat="1" applyFont="1" applyAlignment="1">
      <alignment horizontal="center"/>
    </xf>
    <xf numFmtId="0" fontId="11" fillId="4" borderId="16" xfId="1" applyFont="1" applyFill="1" applyBorder="1"/>
    <xf numFmtId="0" fontId="11" fillId="4" borderId="19" xfId="1" applyFont="1" applyFill="1" applyBorder="1"/>
    <xf numFmtId="0" fontId="35" fillId="0" borderId="0" xfId="1" applyFont="1" applyAlignment="1">
      <alignment horizontal="center"/>
    </xf>
    <xf numFmtId="1" fontId="33" fillId="0" borderId="0" xfId="1" applyNumberFormat="1" applyFont="1" applyAlignment="1">
      <alignment horizontal="left" vertical="top" wrapText="1"/>
    </xf>
    <xf numFmtId="4" fontId="1" fillId="6" borderId="1" xfId="1" applyNumberFormat="1" applyFont="1" applyFill="1" applyBorder="1"/>
    <xf numFmtId="4" fontId="1" fillId="14" borderId="1" xfId="1" applyNumberFormat="1" applyFont="1" applyFill="1" applyBorder="1"/>
    <xf numFmtId="4" fontId="1" fillId="0" borderId="1" xfId="1" applyNumberFormat="1" applyFont="1" applyBorder="1"/>
  </cellXfs>
  <cellStyles count="2">
    <cellStyle name="Obično" xfId="0" builtinId="0"/>
    <cellStyle name="Obično 3" xfId="1"/>
  </cellStyles>
  <dxfs count="0"/>
  <tableStyles count="0" defaultTableStyle="TableStyleMedium9" defaultPivotStyle="PivotStyleLight16"/>
  <colors>
    <mruColors>
      <color rgb="FFFF6699"/>
      <color rgb="FFFFFF99"/>
      <color rgb="FFFFFFCC"/>
      <color rgb="FF9999CB"/>
      <color rgb="FF9DA1C7"/>
      <color rgb="FF9296C0"/>
      <color rgb="FF8085B6"/>
      <color rgb="FF9EA2C8"/>
      <color rgb="FF66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08"/>
  <sheetViews>
    <sheetView tabSelected="1" view="pageLayout" topLeftCell="A319" zoomScale="98" zoomScalePageLayoutView="98" workbookViewId="0">
      <selection activeCell="D848" sqref="D848:E849"/>
    </sheetView>
  </sheetViews>
  <sheetFormatPr defaultRowHeight="15"/>
  <cols>
    <col min="1" max="1" width="8.42578125" customWidth="1"/>
    <col min="2" max="2" width="41.140625" customWidth="1"/>
    <col min="3" max="3" width="13" customWidth="1"/>
    <col min="4" max="4" width="14.28515625" customWidth="1"/>
    <col min="5" max="5" width="13.7109375" customWidth="1"/>
    <col min="6" max="6" width="11.85546875" style="281" customWidth="1"/>
    <col min="7" max="7" width="10.5703125" style="281" customWidth="1"/>
    <col min="12" max="12" width="9.7109375" bestFit="1" customWidth="1"/>
  </cols>
  <sheetData>
    <row r="1" spans="1:7" ht="29.25" customHeight="1">
      <c r="A1" s="405" t="s">
        <v>694</v>
      </c>
      <c r="B1" s="405"/>
      <c r="C1" s="405"/>
      <c r="D1" s="405"/>
      <c r="E1" s="405"/>
      <c r="F1" s="405"/>
      <c r="G1" s="405"/>
    </row>
    <row r="2" spans="1:7">
      <c r="A2" s="68"/>
      <c r="B2" s="67"/>
      <c r="C2" s="67"/>
      <c r="D2" s="67"/>
      <c r="E2" s="67"/>
      <c r="F2" s="259"/>
      <c r="G2" s="259"/>
    </row>
    <row r="3" spans="1:7" ht="17.25" customHeight="1">
      <c r="A3" s="406" t="s">
        <v>612</v>
      </c>
      <c r="B3" s="406"/>
      <c r="C3" s="406"/>
      <c r="D3" s="406"/>
      <c r="E3" s="406"/>
      <c r="F3" s="406"/>
      <c r="G3" s="406"/>
    </row>
    <row r="4" spans="1:7" ht="15" customHeight="1">
      <c r="A4" s="406" t="s">
        <v>741</v>
      </c>
      <c r="B4" s="406"/>
      <c r="C4" s="406"/>
      <c r="D4" s="406"/>
      <c r="E4" s="406"/>
      <c r="F4" s="406"/>
      <c r="G4" s="406"/>
    </row>
    <row r="5" spans="1:7">
      <c r="A5" s="69"/>
      <c r="B5" s="70"/>
      <c r="C5" s="70"/>
      <c r="D5" s="70"/>
      <c r="E5" s="70"/>
      <c r="F5" s="260"/>
      <c r="G5" s="260"/>
    </row>
    <row r="6" spans="1:7">
      <c r="A6" s="391" t="s">
        <v>0</v>
      </c>
      <c r="B6" s="391"/>
      <c r="C6" s="391"/>
      <c r="D6" s="391"/>
      <c r="E6" s="391"/>
      <c r="F6" s="391"/>
      <c r="G6" s="391"/>
    </row>
    <row r="7" spans="1:7" ht="15" customHeight="1">
      <c r="A7" s="71"/>
      <c r="B7" s="71"/>
      <c r="C7" s="71"/>
      <c r="D7" s="71"/>
      <c r="E7" s="71"/>
      <c r="F7" s="261"/>
      <c r="G7" s="261"/>
    </row>
    <row r="8" spans="1:7" ht="15.75">
      <c r="A8" s="1" t="s">
        <v>695</v>
      </c>
      <c r="B8" s="66"/>
      <c r="C8" s="66"/>
      <c r="D8" s="66"/>
      <c r="E8" s="66"/>
      <c r="F8" s="262"/>
      <c r="G8" s="262"/>
    </row>
    <row r="9" spans="1:7" ht="9.75" customHeight="1">
      <c r="A9" s="66"/>
      <c r="B9" s="66"/>
      <c r="C9" s="66"/>
      <c r="D9" s="66"/>
      <c r="E9" s="66"/>
      <c r="F9" s="262"/>
      <c r="G9" s="262"/>
    </row>
    <row r="10" spans="1:7">
      <c r="A10" s="391" t="s">
        <v>1</v>
      </c>
      <c r="B10" s="391"/>
      <c r="C10" s="391"/>
      <c r="D10" s="391"/>
      <c r="E10" s="391"/>
      <c r="F10" s="391"/>
      <c r="G10" s="391"/>
    </row>
    <row r="11" spans="1:7" ht="16.5" thickBot="1">
      <c r="A11" s="1" t="s">
        <v>696</v>
      </c>
      <c r="B11" s="66"/>
      <c r="C11" s="66"/>
      <c r="D11" s="66"/>
      <c r="E11" s="66"/>
      <c r="F11" s="262"/>
      <c r="G11" s="262"/>
    </row>
    <row r="12" spans="1:7" ht="36.75" thickBot="1">
      <c r="A12" s="66"/>
      <c r="B12" s="66"/>
      <c r="C12" s="160" t="s">
        <v>698</v>
      </c>
      <c r="D12" s="160" t="s">
        <v>699</v>
      </c>
      <c r="E12" s="72" t="s">
        <v>697</v>
      </c>
      <c r="F12" s="267" t="s">
        <v>2</v>
      </c>
      <c r="G12" s="267" t="s">
        <v>3</v>
      </c>
    </row>
    <row r="13" spans="1:7" ht="15.75">
      <c r="A13" s="66"/>
      <c r="B13" s="66"/>
      <c r="C13" s="81">
        <v>1</v>
      </c>
      <c r="D13" s="82">
        <v>2</v>
      </c>
      <c r="E13" s="83">
        <v>3</v>
      </c>
      <c r="F13" s="268">
        <v>4</v>
      </c>
      <c r="G13" s="269">
        <v>5</v>
      </c>
    </row>
    <row r="14" spans="1:7">
      <c r="A14" s="73" t="s">
        <v>4</v>
      </c>
      <c r="B14" s="73"/>
      <c r="C14" s="74"/>
      <c r="D14" s="74"/>
      <c r="E14" s="74"/>
      <c r="F14" s="263"/>
      <c r="G14" s="263"/>
    </row>
    <row r="15" spans="1:7">
      <c r="A15" s="394" t="s">
        <v>5</v>
      </c>
      <c r="B15" s="395"/>
      <c r="C15" s="76">
        <f>SUM(C35)</f>
        <v>951320.58</v>
      </c>
      <c r="D15" s="76">
        <f>SUM(D35)</f>
        <v>1730572</v>
      </c>
      <c r="E15" s="76">
        <f>SUM(E35)</f>
        <v>1068804.8999999999</v>
      </c>
      <c r="F15" s="168">
        <f>E15/C15*100</f>
        <v>112.34960353743213</v>
      </c>
      <c r="G15" s="168">
        <f>E15/D15*100</f>
        <v>61.760209919032548</v>
      </c>
    </row>
    <row r="16" spans="1:7">
      <c r="A16" s="394" t="s">
        <v>6</v>
      </c>
      <c r="B16" s="395"/>
      <c r="C16" s="65">
        <f>C115</f>
        <v>875745.41</v>
      </c>
      <c r="D16" s="65">
        <f>D115</f>
        <v>1837972</v>
      </c>
      <c r="E16" s="65">
        <f>E115</f>
        <v>1172027.6700000002</v>
      </c>
      <c r="F16" s="168">
        <f t="shared" ref="F16:F24" si="0">E16/C16*100</f>
        <v>133.8320083230582</v>
      </c>
      <c r="G16" s="168">
        <f t="shared" ref="G16:G24" si="1">E16/D16*100</f>
        <v>63.767438785792173</v>
      </c>
    </row>
    <row r="17" spans="1:7">
      <c r="A17" s="394" t="s">
        <v>7</v>
      </c>
      <c r="B17" s="395"/>
      <c r="C17" s="77">
        <f>SUM(C15-C16)</f>
        <v>75575.169999999925</v>
      </c>
      <c r="D17" s="77">
        <f>SUM(D15-D16)</f>
        <v>-107400</v>
      </c>
      <c r="E17" s="77">
        <f>SUM(E15-E16)</f>
        <v>-103222.77000000025</v>
      </c>
      <c r="F17" s="168">
        <f t="shared" si="0"/>
        <v>-136.582914732445</v>
      </c>
      <c r="G17" s="168">
        <f t="shared" si="1"/>
        <v>96.110586592179004</v>
      </c>
    </row>
    <row r="18" spans="1:7">
      <c r="A18" s="409" t="s">
        <v>8</v>
      </c>
      <c r="B18" s="395"/>
      <c r="C18" s="17"/>
      <c r="D18" s="17"/>
      <c r="E18" s="17"/>
      <c r="F18" s="168"/>
      <c r="G18" s="168"/>
    </row>
    <row r="19" spans="1:7">
      <c r="A19" s="407" t="s">
        <v>9</v>
      </c>
      <c r="B19" s="408"/>
      <c r="C19" s="75">
        <f>C105</f>
        <v>14916.46</v>
      </c>
      <c r="D19" s="75">
        <f>D105</f>
        <v>16500</v>
      </c>
      <c r="E19" s="75">
        <f>E105</f>
        <v>0</v>
      </c>
      <c r="F19" s="168">
        <f t="shared" si="0"/>
        <v>0</v>
      </c>
      <c r="G19" s="168">
        <f t="shared" si="1"/>
        <v>0</v>
      </c>
    </row>
    <row r="20" spans="1:7">
      <c r="A20" s="407" t="s">
        <v>10</v>
      </c>
      <c r="B20" s="408"/>
      <c r="C20" s="75">
        <f>C312</f>
        <v>12743.04</v>
      </c>
      <c r="D20" s="75">
        <f>D312</f>
        <v>15000</v>
      </c>
      <c r="E20" s="75">
        <f>E312</f>
        <v>14916.48</v>
      </c>
      <c r="F20" s="168">
        <f t="shared" si="0"/>
        <v>117.05589874943499</v>
      </c>
      <c r="G20" s="168">
        <f t="shared" si="1"/>
        <v>99.443200000000004</v>
      </c>
    </row>
    <row r="21" spans="1:7">
      <c r="A21" s="394" t="s">
        <v>7</v>
      </c>
      <c r="B21" s="395"/>
      <c r="C21" s="75">
        <f>SUM(C19-C20)</f>
        <v>2173.4199999999983</v>
      </c>
      <c r="D21" s="75">
        <f>SUM(D19-D20)</f>
        <v>1500</v>
      </c>
      <c r="E21" s="75">
        <f>SUM(E19-E20)</f>
        <v>-14916.48</v>
      </c>
      <c r="F21" s="168">
        <f t="shared" si="0"/>
        <v>-686.31373595531522</v>
      </c>
      <c r="G21" s="168">
        <f t="shared" si="1"/>
        <v>-994.4319999999999</v>
      </c>
    </row>
    <row r="22" spans="1:7">
      <c r="A22" s="409" t="s">
        <v>11</v>
      </c>
      <c r="B22" s="395"/>
      <c r="C22" s="76"/>
      <c r="D22" s="76"/>
      <c r="E22" s="76"/>
      <c r="F22" s="168"/>
      <c r="G22" s="168"/>
    </row>
    <row r="23" spans="1:7">
      <c r="A23" s="394" t="s">
        <v>12</v>
      </c>
      <c r="B23" s="395"/>
      <c r="C23" s="304">
        <v>75488.23</v>
      </c>
      <c r="D23" s="75">
        <v>83199.39</v>
      </c>
      <c r="E23" s="75">
        <v>85943.19</v>
      </c>
      <c r="F23" s="168">
        <f t="shared" si="0"/>
        <v>113.84978823851084</v>
      </c>
      <c r="G23" s="168">
        <f t="shared" si="1"/>
        <v>103.29786071748843</v>
      </c>
    </row>
    <row r="24" spans="1:7">
      <c r="A24" s="394" t="s">
        <v>372</v>
      </c>
      <c r="B24" s="402"/>
      <c r="C24" s="304">
        <v>9868.23</v>
      </c>
      <c r="D24" s="75">
        <v>-240326</v>
      </c>
      <c r="E24" s="75">
        <v>-103222.77</v>
      </c>
      <c r="F24" s="168">
        <f t="shared" si="0"/>
        <v>-1046.010986772704</v>
      </c>
      <c r="G24" s="168">
        <f t="shared" si="1"/>
        <v>42.951145527325387</v>
      </c>
    </row>
    <row r="25" spans="1:7" ht="15" customHeight="1">
      <c r="A25" s="73"/>
      <c r="C25" s="78"/>
      <c r="D25" s="78"/>
      <c r="E25" s="78"/>
      <c r="F25" s="264"/>
      <c r="G25" s="264"/>
    </row>
    <row r="26" spans="1:7">
      <c r="A26" s="391" t="s">
        <v>13</v>
      </c>
      <c r="B26" s="391"/>
      <c r="C26" s="391"/>
      <c r="D26" s="391"/>
      <c r="E26" s="391"/>
      <c r="F26" s="391"/>
      <c r="G26" s="391"/>
    </row>
    <row r="27" spans="1:7" ht="12.75" customHeight="1">
      <c r="A27" s="71"/>
      <c r="B27" s="79"/>
      <c r="C27" s="79"/>
      <c r="D27" s="79"/>
      <c r="E27" s="79"/>
      <c r="F27" s="270"/>
      <c r="G27" s="270"/>
    </row>
    <row r="28" spans="1:7">
      <c r="A28" s="314" t="s">
        <v>649</v>
      </c>
      <c r="B28" s="314"/>
      <c r="C28" s="315">
        <f>E17</f>
        <v>-103222.77000000025</v>
      </c>
      <c r="D28" s="314" t="s">
        <v>738</v>
      </c>
      <c r="E28" s="49"/>
      <c r="F28" s="265"/>
      <c r="G28" s="265"/>
    </row>
    <row r="29" spans="1:7" ht="12.75" customHeight="1">
      <c r="A29" s="49"/>
      <c r="B29" s="1"/>
      <c r="C29" s="1"/>
      <c r="D29" s="1"/>
      <c r="E29" s="1"/>
      <c r="F29" s="265"/>
      <c r="G29" s="265"/>
    </row>
    <row r="30" spans="1:7">
      <c r="A30" s="391" t="s">
        <v>14</v>
      </c>
      <c r="B30" s="391"/>
      <c r="C30" s="391"/>
      <c r="D30" s="391"/>
      <c r="E30" s="391"/>
      <c r="F30" s="391"/>
      <c r="G30" s="391"/>
    </row>
    <row r="31" spans="1:7">
      <c r="A31" s="392" t="s">
        <v>15</v>
      </c>
      <c r="B31" s="393"/>
      <c r="C31" s="393"/>
      <c r="D31" s="393"/>
      <c r="E31" s="393"/>
      <c r="F31" s="393"/>
      <c r="G31" s="393"/>
    </row>
    <row r="32" spans="1:7">
      <c r="A32" s="398" t="s">
        <v>16</v>
      </c>
      <c r="B32" s="399"/>
      <c r="C32" s="399"/>
      <c r="D32" s="399"/>
      <c r="E32" s="399"/>
      <c r="F32" s="399"/>
      <c r="G32" s="399"/>
    </row>
    <row r="33" spans="1:9" ht="16.5" thickBot="1">
      <c r="A33" s="400" t="s">
        <v>17</v>
      </c>
      <c r="B33" s="400"/>
      <c r="C33" s="400"/>
      <c r="D33" s="400"/>
      <c r="E33" s="400"/>
      <c r="F33" s="400"/>
      <c r="G33" s="400"/>
    </row>
    <row r="34" spans="1:9" ht="23.25" thickBot="1">
      <c r="A34" s="24"/>
      <c r="B34" s="85" t="s">
        <v>18</v>
      </c>
      <c r="C34" s="85"/>
      <c r="D34" s="39"/>
      <c r="E34" s="39"/>
      <c r="F34" s="271"/>
      <c r="G34" s="272"/>
    </row>
    <row r="35" spans="1:9" ht="19.5" thickBot="1">
      <c r="A35" s="26"/>
      <c r="B35" s="86" t="s">
        <v>671</v>
      </c>
      <c r="C35" s="87">
        <f>SUM(C37+C96)</f>
        <v>951320.58</v>
      </c>
      <c r="D35" s="87">
        <f>SUM(D37+D96)</f>
        <v>1730572</v>
      </c>
      <c r="E35" s="87">
        <f>SUM(E37+E96)</f>
        <v>1068804.8999999999</v>
      </c>
      <c r="F35" s="273">
        <f>E35/C35*100</f>
        <v>112.34960353743213</v>
      </c>
      <c r="G35" s="274">
        <f>SUM(E35/D35)*100</f>
        <v>61.760209919032548</v>
      </c>
    </row>
    <row r="36" spans="1:9" ht="45.75" thickBot="1">
      <c r="A36" s="47" t="s">
        <v>19</v>
      </c>
      <c r="B36" s="48" t="s">
        <v>20</v>
      </c>
      <c r="C36" s="160" t="s">
        <v>698</v>
      </c>
      <c r="D36" s="160" t="s">
        <v>699</v>
      </c>
      <c r="E36" s="72" t="s">
        <v>697</v>
      </c>
      <c r="F36" s="275" t="s">
        <v>739</v>
      </c>
      <c r="G36" s="328" t="s">
        <v>740</v>
      </c>
    </row>
    <row r="37" spans="1:9" ht="15.75" thickTop="1">
      <c r="A37" s="27">
        <v>6</v>
      </c>
      <c r="B37" s="171" t="s">
        <v>21</v>
      </c>
      <c r="C37" s="28">
        <f>SUM(C38+C42+C58+C70+C84+C92)</f>
        <v>939703.11</v>
      </c>
      <c r="D37" s="28">
        <f>SUM(D38+D42+D58+D70+D84+D92)</f>
        <v>1670572</v>
      </c>
      <c r="E37" s="28">
        <f>SUM(E38+E42+E58+E70+E84+E92)</f>
        <v>1013191.2399999999</v>
      </c>
      <c r="F37" s="276">
        <f>E37/C37*100</f>
        <v>107.8203561548285</v>
      </c>
      <c r="G37" s="276">
        <f>E37/D37*100</f>
        <v>60.649360817731882</v>
      </c>
    </row>
    <row r="38" spans="1:9">
      <c r="A38" s="53">
        <v>61</v>
      </c>
      <c r="B38" s="172" t="s">
        <v>22</v>
      </c>
      <c r="C38" s="54">
        <f>SUM(C39:C41)</f>
        <v>188765.61</v>
      </c>
      <c r="D38" s="54">
        <f>SUM(D39:D41)</f>
        <v>204500</v>
      </c>
      <c r="E38" s="54">
        <f>SUM(E39:E41)</f>
        <v>271237.18000000005</v>
      </c>
      <c r="F38" s="276">
        <f t="shared" ref="F38:F47" si="2">E38/C38*100</f>
        <v>143.68993377554315</v>
      </c>
      <c r="G38" s="276">
        <f>E38/D38*100</f>
        <v>132.63431784841077</v>
      </c>
    </row>
    <row r="39" spans="1:9">
      <c r="A39" s="8">
        <v>611</v>
      </c>
      <c r="B39" s="9" t="s">
        <v>23</v>
      </c>
      <c r="C39" s="18">
        <v>164417.99</v>
      </c>
      <c r="D39" s="18">
        <v>178500</v>
      </c>
      <c r="E39" s="18">
        <v>185475.51</v>
      </c>
      <c r="F39" s="276">
        <f t="shared" si="2"/>
        <v>112.80730898121307</v>
      </c>
      <c r="G39" s="276">
        <f>E39/D39*100</f>
        <v>103.90784873949582</v>
      </c>
    </row>
    <row r="40" spans="1:9">
      <c r="A40" s="8">
        <v>613</v>
      </c>
      <c r="B40" s="9" t="s">
        <v>24</v>
      </c>
      <c r="C40" s="18">
        <v>20265.22</v>
      </c>
      <c r="D40" s="18">
        <v>21000</v>
      </c>
      <c r="E40" s="18">
        <v>81246.460000000006</v>
      </c>
      <c r="F40" s="276">
        <f t="shared" si="2"/>
        <v>400.91575615759416</v>
      </c>
      <c r="G40" s="276">
        <f>E40/D40*100</f>
        <v>386.88790476190479</v>
      </c>
    </row>
    <row r="41" spans="1:9">
      <c r="A41" s="8">
        <v>614</v>
      </c>
      <c r="B41" s="9" t="s">
        <v>25</v>
      </c>
      <c r="C41" s="18">
        <v>4082.4</v>
      </c>
      <c r="D41" s="18">
        <v>5000</v>
      </c>
      <c r="E41" s="18">
        <v>4515.21</v>
      </c>
      <c r="F41" s="276">
        <f t="shared" si="2"/>
        <v>110.60185185185185</v>
      </c>
      <c r="G41" s="276">
        <f>E41/D41*100</f>
        <v>90.304199999999994</v>
      </c>
      <c r="I41">
        <v>588592.13</v>
      </c>
    </row>
    <row r="42" spans="1:9" ht="24">
      <c r="A42" s="55">
        <v>63</v>
      </c>
      <c r="B42" s="173" t="s">
        <v>26</v>
      </c>
      <c r="C42" s="56">
        <f>SUM(C43+C48+C50+C56)</f>
        <v>588592.13</v>
      </c>
      <c r="D42" s="56">
        <f>SUM(D43+D48+D50+D56)</f>
        <v>1295937</v>
      </c>
      <c r="E42" s="56">
        <f>SUM(E43+E48+E50+E56)</f>
        <v>578286.07999999996</v>
      </c>
      <c r="F42" s="276">
        <f t="shared" si="2"/>
        <v>98.249033672944279</v>
      </c>
      <c r="G42" s="276">
        <f t="shared" ref="G42:G56" si="3">E42/D42*100</f>
        <v>44.623008680205899</v>
      </c>
      <c r="I42">
        <v>-587862.16</v>
      </c>
    </row>
    <row r="43" spans="1:9" ht="24" customHeight="1">
      <c r="A43" s="29">
        <v>633</v>
      </c>
      <c r="B43" s="30" t="s">
        <v>27</v>
      </c>
      <c r="C43" s="31">
        <f>SUM(C44:C47)</f>
        <v>574697.66</v>
      </c>
      <c r="D43" s="31">
        <f>SUM(D44:D47)</f>
        <v>942292</v>
      </c>
      <c r="E43" s="31">
        <f>SUM(E44:E47)</f>
        <v>572174.48</v>
      </c>
      <c r="F43" s="276">
        <f t="shared" si="2"/>
        <v>99.560955233400449</v>
      </c>
      <c r="G43" s="276">
        <f t="shared" si="3"/>
        <v>60.721568261218387</v>
      </c>
      <c r="I43">
        <f>SUM(I41:I42)</f>
        <v>729.96999999997206</v>
      </c>
    </row>
    <row r="44" spans="1:9">
      <c r="A44" s="21">
        <v>633</v>
      </c>
      <c r="B44" s="11" t="s">
        <v>426</v>
      </c>
      <c r="C44" s="241">
        <v>393517</v>
      </c>
      <c r="D44" s="52">
        <v>538085</v>
      </c>
      <c r="E44" s="52">
        <v>403588.58</v>
      </c>
      <c r="F44" s="276">
        <f t="shared" si="2"/>
        <v>102.55937608794538</v>
      </c>
      <c r="G44" s="276">
        <f t="shared" si="3"/>
        <v>75.004614512577021</v>
      </c>
    </row>
    <row r="45" spans="1:9">
      <c r="A45" s="21">
        <v>633</v>
      </c>
      <c r="B45" s="11" t="s">
        <v>613</v>
      </c>
      <c r="C45" s="241">
        <v>17555.849999999999</v>
      </c>
      <c r="D45" s="52">
        <v>13563</v>
      </c>
      <c r="E45" s="52">
        <v>1846.13</v>
      </c>
      <c r="F45" s="276">
        <f t="shared" si="2"/>
        <v>10.515754007923286</v>
      </c>
      <c r="G45" s="276">
        <f t="shared" si="3"/>
        <v>13.611516626115167</v>
      </c>
    </row>
    <row r="46" spans="1:9">
      <c r="A46" s="21">
        <v>633</v>
      </c>
      <c r="B46" s="11" t="s">
        <v>637</v>
      </c>
      <c r="C46" s="241">
        <v>2654.46</v>
      </c>
      <c r="D46" s="52">
        <v>5000</v>
      </c>
      <c r="E46" s="52">
        <v>18000</v>
      </c>
      <c r="F46" s="276">
        <f t="shared" si="2"/>
        <v>678.10402115684542</v>
      </c>
      <c r="G46" s="276">
        <f t="shared" si="3"/>
        <v>360</v>
      </c>
    </row>
    <row r="47" spans="1:9">
      <c r="A47" s="21">
        <v>633</v>
      </c>
      <c r="B47" s="11" t="s">
        <v>638</v>
      </c>
      <c r="C47" s="241">
        <v>160970.35</v>
      </c>
      <c r="D47" s="52">
        <v>385644</v>
      </c>
      <c r="E47" s="52">
        <v>148739.76999999999</v>
      </c>
      <c r="F47" s="276">
        <f t="shared" si="2"/>
        <v>92.401967194579612</v>
      </c>
      <c r="G47" s="276">
        <f t="shared" si="3"/>
        <v>38.569190756241504</v>
      </c>
    </row>
    <row r="48" spans="1:9">
      <c r="A48" s="29">
        <v>634</v>
      </c>
      <c r="B48" s="30" t="s">
        <v>28</v>
      </c>
      <c r="C48" s="31">
        <f>SUM(C49:C49)</f>
        <v>5013.53</v>
      </c>
      <c r="D48" s="31">
        <f>SUM(D49:D49)</f>
        <v>1650</v>
      </c>
      <c r="E48" s="31">
        <f>SUM(E49:E49)</f>
        <v>6111.6</v>
      </c>
      <c r="F48" s="276">
        <f t="shared" ref="F48:F56" si="4">E48/C48*100</f>
        <v>121.90213282856593</v>
      </c>
      <c r="G48" s="276">
        <f t="shared" si="3"/>
        <v>370.40000000000003</v>
      </c>
    </row>
    <row r="49" spans="1:7">
      <c r="A49" s="10">
        <v>634</v>
      </c>
      <c r="B49" s="11" t="s">
        <v>427</v>
      </c>
      <c r="C49" s="46">
        <v>5013.53</v>
      </c>
      <c r="D49" s="46">
        <v>1650</v>
      </c>
      <c r="E49" s="46">
        <v>6111.6</v>
      </c>
      <c r="F49" s="276">
        <f t="shared" si="4"/>
        <v>121.90213282856593</v>
      </c>
      <c r="G49" s="276">
        <f t="shared" si="3"/>
        <v>370.40000000000003</v>
      </c>
    </row>
    <row r="50" spans="1:7" ht="24.75">
      <c r="A50" s="29">
        <v>636</v>
      </c>
      <c r="B50" s="319" t="s">
        <v>451</v>
      </c>
      <c r="C50" s="31">
        <f>SUM(C51:C55)</f>
        <v>8880.94</v>
      </c>
      <c r="D50" s="31">
        <f>SUM(D51:D54)</f>
        <v>8950</v>
      </c>
      <c r="E50" s="31">
        <f>SUM(E51:E54)</f>
        <v>0</v>
      </c>
      <c r="F50" s="276">
        <f t="shared" si="4"/>
        <v>0</v>
      </c>
      <c r="G50" s="276">
        <f t="shared" ref="G50:G55" si="5">E50/D50*100</f>
        <v>0</v>
      </c>
    </row>
    <row r="51" spans="1:7">
      <c r="A51" s="10">
        <v>636</v>
      </c>
      <c r="B51" s="11" t="s">
        <v>452</v>
      </c>
      <c r="C51" s="46">
        <v>0</v>
      </c>
      <c r="D51" s="46">
        <v>0</v>
      </c>
      <c r="E51" s="46">
        <v>0</v>
      </c>
      <c r="F51" s="276" t="e">
        <f t="shared" si="4"/>
        <v>#DIV/0!</v>
      </c>
      <c r="G51" s="276" t="e">
        <f t="shared" si="5"/>
        <v>#DIV/0!</v>
      </c>
    </row>
    <row r="52" spans="1:7">
      <c r="A52" s="10">
        <v>636</v>
      </c>
      <c r="B52" s="11" t="s">
        <v>468</v>
      </c>
      <c r="C52" s="46">
        <v>0</v>
      </c>
      <c r="D52" s="46">
        <v>0</v>
      </c>
      <c r="E52" s="46">
        <v>0</v>
      </c>
      <c r="F52" s="276" t="e">
        <f t="shared" si="4"/>
        <v>#DIV/0!</v>
      </c>
      <c r="G52" s="276" t="e">
        <f t="shared" si="5"/>
        <v>#DIV/0!</v>
      </c>
    </row>
    <row r="53" spans="1:7">
      <c r="A53" s="10">
        <v>636</v>
      </c>
      <c r="B53" s="11" t="s">
        <v>469</v>
      </c>
      <c r="C53" s="46">
        <v>2536.12</v>
      </c>
      <c r="D53" s="46">
        <v>1600</v>
      </c>
      <c r="E53" s="46">
        <v>0</v>
      </c>
      <c r="F53" s="276">
        <f t="shared" si="4"/>
        <v>0</v>
      </c>
      <c r="G53" s="276">
        <f t="shared" si="5"/>
        <v>0</v>
      </c>
    </row>
    <row r="54" spans="1:7">
      <c r="A54" s="10">
        <v>636</v>
      </c>
      <c r="B54" s="11" t="s">
        <v>470</v>
      </c>
      <c r="C54" s="46">
        <v>5614.85</v>
      </c>
      <c r="D54" s="46">
        <v>7350</v>
      </c>
      <c r="E54" s="46">
        <v>0</v>
      </c>
      <c r="F54" s="276">
        <f t="shared" si="4"/>
        <v>0</v>
      </c>
      <c r="G54" s="276">
        <f t="shared" si="5"/>
        <v>0</v>
      </c>
    </row>
    <row r="55" spans="1:7" ht="24.75">
      <c r="A55" s="10">
        <v>636</v>
      </c>
      <c r="B55" s="14" t="s">
        <v>728</v>
      </c>
      <c r="C55" s="46">
        <v>729.97</v>
      </c>
      <c r="D55" s="46"/>
      <c r="E55" s="46"/>
      <c r="F55" s="276">
        <f t="shared" si="4"/>
        <v>0</v>
      </c>
      <c r="G55" s="276" t="e">
        <f t="shared" si="5"/>
        <v>#DIV/0!</v>
      </c>
    </row>
    <row r="56" spans="1:7" ht="24.75">
      <c r="A56" s="290">
        <v>638</v>
      </c>
      <c r="B56" s="291" t="s">
        <v>425</v>
      </c>
      <c r="C56" s="292">
        <f>SUM(C57:C57)</f>
        <v>0</v>
      </c>
      <c r="D56" s="292">
        <f>SUM(D57:D57)</f>
        <v>343045</v>
      </c>
      <c r="E56" s="292">
        <f>SUM(E57:E57)</f>
        <v>0</v>
      </c>
      <c r="F56" s="276" t="e">
        <f t="shared" si="4"/>
        <v>#DIV/0!</v>
      </c>
      <c r="G56" s="276">
        <f t="shared" si="3"/>
        <v>0</v>
      </c>
    </row>
    <row r="57" spans="1:7" ht="24.75">
      <c r="A57" s="10">
        <v>638</v>
      </c>
      <c r="B57" s="14" t="s">
        <v>499</v>
      </c>
      <c r="C57" s="46">
        <v>0</v>
      </c>
      <c r="D57" s="46">
        <v>343045</v>
      </c>
      <c r="E57" s="46">
        <v>0</v>
      </c>
      <c r="F57" s="276" t="e">
        <f t="shared" ref="F57:F111" si="6">E57/C57*100</f>
        <v>#DIV/0!</v>
      </c>
      <c r="G57" s="276">
        <f t="shared" ref="G57:G111" si="7">E57/D57*100</f>
        <v>0</v>
      </c>
    </row>
    <row r="58" spans="1:7">
      <c r="A58" s="53">
        <v>64</v>
      </c>
      <c r="B58" s="172" t="s">
        <v>29</v>
      </c>
      <c r="C58" s="54">
        <f>SUM(C59+C60+C61)</f>
        <v>49773.86</v>
      </c>
      <c r="D58" s="54">
        <f>SUM(D59+D60+D61)</f>
        <v>51600</v>
      </c>
      <c r="E58" s="54">
        <f>SUM(E59+E60+E61)</f>
        <v>59036.32</v>
      </c>
      <c r="F58" s="276">
        <f t="shared" si="6"/>
        <v>118.60908517040872</v>
      </c>
      <c r="G58" s="276">
        <f t="shared" si="7"/>
        <v>114.41147286821705</v>
      </c>
    </row>
    <row r="59" spans="1:7">
      <c r="A59" s="229">
        <v>641</v>
      </c>
      <c r="B59" s="230" t="s">
        <v>30</v>
      </c>
      <c r="C59" s="231">
        <v>115.67</v>
      </c>
      <c r="D59" s="231">
        <v>100</v>
      </c>
      <c r="E59" s="231">
        <v>30.46</v>
      </c>
      <c r="F59" s="276">
        <f t="shared" si="6"/>
        <v>26.333535056626612</v>
      </c>
      <c r="G59" s="276">
        <f t="shared" si="7"/>
        <v>30.459999999999997</v>
      </c>
    </row>
    <row r="60" spans="1:7">
      <c r="A60" s="229">
        <v>641</v>
      </c>
      <c r="B60" s="230" t="s">
        <v>428</v>
      </c>
      <c r="C60" s="231">
        <v>0</v>
      </c>
      <c r="D60" s="231">
        <v>0</v>
      </c>
      <c r="E60" s="231">
        <v>0</v>
      </c>
      <c r="F60" s="276" t="e">
        <f t="shared" si="6"/>
        <v>#DIV/0!</v>
      </c>
      <c r="G60" s="276" t="e">
        <f t="shared" si="7"/>
        <v>#DIV/0!</v>
      </c>
    </row>
    <row r="61" spans="1:7">
      <c r="A61" s="29">
        <v>642</v>
      </c>
      <c r="B61" s="30" t="s">
        <v>31</v>
      </c>
      <c r="C61" s="31">
        <f>SUM(C62+C65+C68)</f>
        <v>49658.19</v>
      </c>
      <c r="D61" s="31">
        <f>SUM(D62+D63+D64+D65+D68)</f>
        <v>51500</v>
      </c>
      <c r="E61" s="31">
        <f>SUM(E62+E65+E68)</f>
        <v>59005.86</v>
      </c>
      <c r="F61" s="276">
        <f t="shared" si="6"/>
        <v>118.82402479832632</v>
      </c>
      <c r="G61" s="276">
        <f t="shared" si="7"/>
        <v>114.57448543689321</v>
      </c>
    </row>
    <row r="62" spans="1:7">
      <c r="A62" s="232">
        <v>642</v>
      </c>
      <c r="B62" s="233" t="s">
        <v>32</v>
      </c>
      <c r="C62" s="234">
        <f>SUM(C63:C64)</f>
        <v>49658.19</v>
      </c>
      <c r="D62" s="234">
        <f>SUM(D63:D64)</f>
        <v>25500</v>
      </c>
      <c r="E62" s="234">
        <f>SUM(E63:E64)</f>
        <v>46036.899999999994</v>
      </c>
      <c r="F62" s="276">
        <f t="shared" si="6"/>
        <v>92.707567472757248</v>
      </c>
      <c r="G62" s="276">
        <f t="shared" si="7"/>
        <v>180.53686274509801</v>
      </c>
    </row>
    <row r="63" spans="1:7">
      <c r="A63" s="10">
        <v>642</v>
      </c>
      <c r="B63" s="11" t="s">
        <v>373</v>
      </c>
      <c r="C63" s="12">
        <v>28796.75</v>
      </c>
      <c r="D63" s="46">
        <v>7500</v>
      </c>
      <c r="E63" s="12">
        <v>27113.03</v>
      </c>
      <c r="F63" s="276">
        <f t="shared" si="6"/>
        <v>94.153090192469634</v>
      </c>
      <c r="G63" s="276">
        <f t="shared" si="7"/>
        <v>361.50706666666667</v>
      </c>
    </row>
    <row r="64" spans="1:7">
      <c r="A64" s="10">
        <v>642</v>
      </c>
      <c r="B64" s="11" t="s">
        <v>33</v>
      </c>
      <c r="C64" s="12">
        <v>20861.439999999999</v>
      </c>
      <c r="D64" s="46">
        <v>18000</v>
      </c>
      <c r="E64" s="12">
        <v>18923.87</v>
      </c>
      <c r="F64" s="276">
        <f t="shared" si="6"/>
        <v>90.712194364339183</v>
      </c>
      <c r="G64" s="276">
        <f t="shared" si="7"/>
        <v>105.13261111111109</v>
      </c>
    </row>
    <row r="65" spans="1:13">
      <c r="A65" s="235">
        <v>642</v>
      </c>
      <c r="B65" s="236" t="s">
        <v>34</v>
      </c>
      <c r="C65" s="237">
        <f>SUM(C66:C67)</f>
        <v>0</v>
      </c>
      <c r="D65" s="237">
        <f>SUM(D66:D67)</f>
        <v>0</v>
      </c>
      <c r="E65" s="237">
        <f>SUM(E66:E67)</f>
        <v>7478.55</v>
      </c>
      <c r="F65" s="276" t="e">
        <f t="shared" si="6"/>
        <v>#DIV/0!</v>
      </c>
      <c r="G65" s="276" t="e">
        <f t="shared" si="7"/>
        <v>#DIV/0!</v>
      </c>
    </row>
    <row r="66" spans="1:13" s="361" customFormat="1">
      <c r="A66" s="362">
        <v>642</v>
      </c>
      <c r="B66" s="301" t="s">
        <v>35</v>
      </c>
      <c r="C66" s="165">
        <v>0</v>
      </c>
      <c r="D66" s="165">
        <v>0</v>
      </c>
      <c r="E66" s="165">
        <v>7478.55</v>
      </c>
      <c r="F66" s="276" t="e">
        <f t="shared" si="6"/>
        <v>#DIV/0!</v>
      </c>
      <c r="G66" s="276" t="e">
        <f t="shared" si="7"/>
        <v>#DIV/0!</v>
      </c>
    </row>
    <row r="67" spans="1:13">
      <c r="A67" s="10">
        <v>642</v>
      </c>
      <c r="B67" s="104" t="s">
        <v>34</v>
      </c>
      <c r="C67" s="12">
        <v>0</v>
      </c>
      <c r="D67" s="12">
        <v>0</v>
      </c>
      <c r="E67" s="12">
        <v>0</v>
      </c>
      <c r="F67" s="276" t="e">
        <f t="shared" si="6"/>
        <v>#DIV/0!</v>
      </c>
      <c r="G67" s="276" t="e">
        <f t="shared" si="7"/>
        <v>#DIV/0!</v>
      </c>
    </row>
    <row r="68" spans="1:13">
      <c r="A68" s="238">
        <v>642</v>
      </c>
      <c r="B68" s="236" t="s">
        <v>35</v>
      </c>
      <c r="C68" s="239">
        <f>SUM(C69)</f>
        <v>0</v>
      </c>
      <c r="D68" s="239">
        <f>SUM(D69)</f>
        <v>500</v>
      </c>
      <c r="E68" s="239">
        <f>SUM(E69)</f>
        <v>5490.41</v>
      </c>
      <c r="F68" s="276" t="e">
        <f t="shared" si="6"/>
        <v>#DIV/0!</v>
      </c>
      <c r="G68" s="276">
        <f t="shared" si="7"/>
        <v>1098.0819999999999</v>
      </c>
    </row>
    <row r="69" spans="1:13">
      <c r="A69" s="10">
        <v>642</v>
      </c>
      <c r="B69" s="104" t="s">
        <v>36</v>
      </c>
      <c r="C69" s="12">
        <v>0</v>
      </c>
      <c r="D69" s="12">
        <v>500</v>
      </c>
      <c r="E69" s="12">
        <v>5490.41</v>
      </c>
      <c r="F69" s="276" t="e">
        <f t="shared" si="6"/>
        <v>#DIV/0!</v>
      </c>
      <c r="G69" s="276">
        <f t="shared" si="7"/>
        <v>1098.0819999999999</v>
      </c>
    </row>
    <row r="70" spans="1:13" ht="25.5" customHeight="1">
      <c r="A70" s="55">
        <v>65</v>
      </c>
      <c r="B70" s="173" t="s">
        <v>37</v>
      </c>
      <c r="C70" s="56">
        <f>SUM(C71+C75+C81)</f>
        <v>101430.66</v>
      </c>
      <c r="D70" s="56">
        <f>SUM(D71+D75+D81)</f>
        <v>102220</v>
      </c>
      <c r="E70" s="56">
        <f>SUM(E71+E75+E81)</f>
        <v>92820.56</v>
      </c>
      <c r="F70" s="276">
        <f t="shared" si="6"/>
        <v>91.511343808666922</v>
      </c>
      <c r="G70" s="276">
        <f t="shared" si="7"/>
        <v>90.804695754255533</v>
      </c>
    </row>
    <row r="71" spans="1:13" ht="24.75" customHeight="1">
      <c r="A71" s="59">
        <v>651</v>
      </c>
      <c r="B71" s="32" t="s">
        <v>38</v>
      </c>
      <c r="C71" s="36">
        <f>SUM(C72:C74)</f>
        <v>16541.330000000002</v>
      </c>
      <c r="D71" s="36">
        <f>SUM(D72:D74)</f>
        <v>21100</v>
      </c>
      <c r="E71" s="36">
        <f>SUM(E72:E74)</f>
        <v>20592.96</v>
      </c>
      <c r="F71" s="276">
        <f t="shared" si="6"/>
        <v>124.49397962558027</v>
      </c>
      <c r="G71" s="276">
        <f t="shared" si="7"/>
        <v>97.596966824644554</v>
      </c>
    </row>
    <row r="72" spans="1:13">
      <c r="A72" s="211">
        <v>651</v>
      </c>
      <c r="B72" s="212" t="s">
        <v>39</v>
      </c>
      <c r="C72" s="243">
        <v>0</v>
      </c>
      <c r="D72" s="213">
        <v>100</v>
      </c>
      <c r="E72" s="213">
        <v>0</v>
      </c>
      <c r="F72" s="276" t="e">
        <f t="shared" si="6"/>
        <v>#DIV/0!</v>
      </c>
      <c r="G72" s="276">
        <f t="shared" si="7"/>
        <v>0</v>
      </c>
      <c r="M72">
        <v>46036.9</v>
      </c>
    </row>
    <row r="73" spans="1:13">
      <c r="A73" s="211">
        <v>651</v>
      </c>
      <c r="B73" s="212" t="s">
        <v>639</v>
      </c>
      <c r="C73" s="243">
        <v>0</v>
      </c>
      <c r="D73" s="213">
        <v>0</v>
      </c>
      <c r="E73" s="213">
        <v>0</v>
      </c>
      <c r="F73" s="276" t="e">
        <f t="shared" si="6"/>
        <v>#DIV/0!</v>
      </c>
      <c r="G73" s="276" t="e">
        <f t="shared" si="7"/>
        <v>#DIV/0!</v>
      </c>
      <c r="M73">
        <v>-18923.87</v>
      </c>
    </row>
    <row r="74" spans="1:13" ht="13.5" customHeight="1">
      <c r="A74" s="44">
        <v>651</v>
      </c>
      <c r="B74" s="210" t="s">
        <v>40</v>
      </c>
      <c r="C74" s="244">
        <v>16541.330000000002</v>
      </c>
      <c r="D74" s="164">
        <v>21000</v>
      </c>
      <c r="E74" s="164">
        <v>20592.96</v>
      </c>
      <c r="F74" s="276">
        <f t="shared" si="6"/>
        <v>124.49397962558027</v>
      </c>
      <c r="G74" s="276">
        <f t="shared" si="7"/>
        <v>98.061714285714288</v>
      </c>
      <c r="M74">
        <f>SUM(M72:M73)</f>
        <v>27113.030000000002</v>
      </c>
    </row>
    <row r="75" spans="1:13" ht="12.75" customHeight="1">
      <c r="A75" s="29">
        <v>652</v>
      </c>
      <c r="B75" s="30" t="s">
        <v>41</v>
      </c>
      <c r="C75" s="31">
        <f>SUM(C76:C79)</f>
        <v>23204.49</v>
      </c>
      <c r="D75" s="31">
        <f>SUM(D76:D79)</f>
        <v>21120</v>
      </c>
      <c r="E75" s="31">
        <f>SUM(E76:E80)</f>
        <v>6695.84</v>
      </c>
      <c r="F75" s="276">
        <f t="shared" si="6"/>
        <v>28.855794719039292</v>
      </c>
      <c r="G75" s="276">
        <f t="shared" si="7"/>
        <v>31.703787878787882</v>
      </c>
    </row>
    <row r="76" spans="1:13">
      <c r="A76" s="44">
        <v>652</v>
      </c>
      <c r="B76" s="174" t="s">
        <v>42</v>
      </c>
      <c r="C76" s="245">
        <v>24.13</v>
      </c>
      <c r="D76" s="45">
        <v>50</v>
      </c>
      <c r="E76" s="45">
        <v>15.09</v>
      </c>
      <c r="F76" s="276">
        <f t="shared" si="6"/>
        <v>62.536261914629101</v>
      </c>
      <c r="G76" s="276">
        <f t="shared" si="7"/>
        <v>30.18</v>
      </c>
    </row>
    <row r="77" spans="1:13">
      <c r="A77" s="44">
        <v>652</v>
      </c>
      <c r="B77" s="174" t="s">
        <v>43</v>
      </c>
      <c r="C77" s="245">
        <v>22129.74</v>
      </c>
      <c r="D77" s="45">
        <v>20000</v>
      </c>
      <c r="E77" s="45">
        <v>349.23</v>
      </c>
      <c r="F77" s="276">
        <f t="shared" si="6"/>
        <v>1.5781025895469174</v>
      </c>
      <c r="G77" s="276">
        <f t="shared" si="7"/>
        <v>1.7461500000000001</v>
      </c>
    </row>
    <row r="78" spans="1:13">
      <c r="A78" s="44">
        <v>652</v>
      </c>
      <c r="B78" s="174" t="s">
        <v>500</v>
      </c>
      <c r="C78" s="245">
        <v>254.3</v>
      </c>
      <c r="D78" s="45">
        <v>270</v>
      </c>
      <c r="E78" s="45">
        <v>285.2</v>
      </c>
      <c r="F78" s="276">
        <f t="shared" si="6"/>
        <v>112.15100275265432</v>
      </c>
      <c r="G78" s="276">
        <f t="shared" si="7"/>
        <v>105.62962962962963</v>
      </c>
      <c r="K78">
        <v>6695.84</v>
      </c>
    </row>
    <row r="79" spans="1:13">
      <c r="A79" s="44">
        <v>652</v>
      </c>
      <c r="B79" s="174" t="s">
        <v>563</v>
      </c>
      <c r="C79" s="245">
        <v>796.32</v>
      </c>
      <c r="D79" s="45">
        <v>800</v>
      </c>
      <c r="E79" s="45">
        <v>796.32</v>
      </c>
      <c r="F79" s="276">
        <f t="shared" si="6"/>
        <v>100</v>
      </c>
      <c r="G79" s="276">
        <f t="shared" si="7"/>
        <v>99.54</v>
      </c>
      <c r="K79">
        <v>-285.2</v>
      </c>
    </row>
    <row r="80" spans="1:13">
      <c r="A80" s="44">
        <v>652</v>
      </c>
      <c r="B80" s="174" t="s">
        <v>733</v>
      </c>
      <c r="C80" s="245"/>
      <c r="D80" s="45"/>
      <c r="E80" s="45">
        <v>5250</v>
      </c>
      <c r="F80" s="276" t="e">
        <f t="shared" si="6"/>
        <v>#DIV/0!</v>
      </c>
      <c r="G80" s="276" t="e">
        <f t="shared" si="7"/>
        <v>#DIV/0!</v>
      </c>
      <c r="K80">
        <f>SUM(K78:K79)</f>
        <v>6410.64</v>
      </c>
    </row>
    <row r="81" spans="1:14">
      <c r="A81" s="29">
        <v>653</v>
      </c>
      <c r="B81" s="32" t="s">
        <v>44</v>
      </c>
      <c r="C81" s="31">
        <f>SUM(C82:C83)</f>
        <v>61684.84</v>
      </c>
      <c r="D81" s="31">
        <f>SUM(D82:D83)</f>
        <v>60000</v>
      </c>
      <c r="E81" s="31">
        <f>SUM(E82:E83)</f>
        <v>65531.759999999995</v>
      </c>
      <c r="F81" s="276">
        <f t="shared" si="6"/>
        <v>106.23641076154206</v>
      </c>
      <c r="G81" s="276">
        <f t="shared" si="7"/>
        <v>109.2196</v>
      </c>
    </row>
    <row r="82" spans="1:14" ht="14.25" customHeight="1">
      <c r="A82" s="10">
        <v>653</v>
      </c>
      <c r="B82" s="14" t="s">
        <v>45</v>
      </c>
      <c r="C82" s="242">
        <v>5060.2</v>
      </c>
      <c r="D82" s="12">
        <v>5000</v>
      </c>
      <c r="E82" s="12">
        <v>2309.09</v>
      </c>
      <c r="F82" s="276">
        <f t="shared" si="6"/>
        <v>45.632386071696772</v>
      </c>
      <c r="G82" s="276">
        <f t="shared" si="7"/>
        <v>46.181800000000003</v>
      </c>
    </row>
    <row r="83" spans="1:14" ht="12.75" customHeight="1">
      <c r="A83" s="10">
        <v>653</v>
      </c>
      <c r="B83" s="11" t="s">
        <v>46</v>
      </c>
      <c r="C83" s="242">
        <v>56624.639999999999</v>
      </c>
      <c r="D83" s="12">
        <v>55000</v>
      </c>
      <c r="E83" s="12">
        <v>63222.67</v>
      </c>
      <c r="F83" s="276">
        <f t="shared" si="6"/>
        <v>111.65222419074099</v>
      </c>
      <c r="G83" s="276">
        <f t="shared" si="7"/>
        <v>114.95030909090909</v>
      </c>
    </row>
    <row r="84" spans="1:14">
      <c r="A84" s="57">
        <v>66</v>
      </c>
      <c r="B84" s="172" t="s">
        <v>35</v>
      </c>
      <c r="C84" s="58">
        <f>SUM(C85+C89)</f>
        <v>6948.0899999999992</v>
      </c>
      <c r="D84" s="58">
        <f>SUM(D85+D89)</f>
        <v>9815</v>
      </c>
      <c r="E84" s="58">
        <f>SUM(E85+E89)</f>
        <v>10568.97</v>
      </c>
      <c r="F84" s="276">
        <f t="shared" si="6"/>
        <v>152.11331459437054</v>
      </c>
      <c r="G84" s="276">
        <f t="shared" si="7"/>
        <v>107.68181355068771</v>
      </c>
    </row>
    <row r="85" spans="1:14">
      <c r="A85" s="33">
        <v>661</v>
      </c>
      <c r="B85" s="30" t="s">
        <v>47</v>
      </c>
      <c r="C85" s="35">
        <f>SUM(C86:C88)</f>
        <v>6881.0899999999992</v>
      </c>
      <c r="D85" s="35">
        <f>SUM(D86:D88)</f>
        <v>9815</v>
      </c>
      <c r="E85" s="35">
        <f>SUM(E86:E88)</f>
        <v>10568.97</v>
      </c>
      <c r="F85" s="276">
        <f t="shared" si="6"/>
        <v>153.59441600095334</v>
      </c>
      <c r="G85" s="276">
        <f t="shared" si="7"/>
        <v>107.68181355068771</v>
      </c>
    </row>
    <row r="86" spans="1:14">
      <c r="A86" s="374">
        <v>661</v>
      </c>
      <c r="B86" s="375" t="s">
        <v>700</v>
      </c>
      <c r="C86" s="376">
        <v>243.65</v>
      </c>
      <c r="D86" s="164">
        <v>500</v>
      </c>
      <c r="E86" s="376">
        <v>477.03</v>
      </c>
      <c r="F86" s="276">
        <f t="shared" si="6"/>
        <v>195.78493741021956</v>
      </c>
      <c r="G86" s="276">
        <f t="shared" si="7"/>
        <v>95.405999999999992</v>
      </c>
      <c r="N86">
        <v>550</v>
      </c>
    </row>
    <row r="87" spans="1:14">
      <c r="A87" s="21">
        <v>661</v>
      </c>
      <c r="B87" s="11" t="s">
        <v>471</v>
      </c>
      <c r="C87" s="18">
        <v>0</v>
      </c>
      <c r="D87" s="18">
        <v>5315</v>
      </c>
      <c r="E87" s="18">
        <v>4501.9399999999996</v>
      </c>
      <c r="F87" s="276" t="e">
        <f t="shared" si="6"/>
        <v>#DIV/0!</v>
      </c>
      <c r="G87" s="276">
        <f t="shared" si="7"/>
        <v>84.702539981185325</v>
      </c>
      <c r="N87">
        <v>91.94</v>
      </c>
    </row>
    <row r="88" spans="1:14">
      <c r="A88" s="21">
        <v>661</v>
      </c>
      <c r="B88" s="252" t="s">
        <v>374</v>
      </c>
      <c r="C88" s="64">
        <v>6637.44</v>
      </c>
      <c r="D88" s="18">
        <v>4000</v>
      </c>
      <c r="E88" s="18">
        <v>5590</v>
      </c>
      <c r="F88" s="276">
        <f t="shared" si="6"/>
        <v>84.219217047536404</v>
      </c>
      <c r="G88" s="276">
        <f t="shared" si="7"/>
        <v>139.75</v>
      </c>
      <c r="L88">
        <v>4880</v>
      </c>
      <c r="N88">
        <f>SUM(N86:N87)</f>
        <v>641.94000000000005</v>
      </c>
    </row>
    <row r="89" spans="1:14">
      <c r="A89" s="33">
        <v>663</v>
      </c>
      <c r="B89" s="30" t="s">
        <v>597</v>
      </c>
      <c r="C89" s="35">
        <f>SUM(C90:C91)</f>
        <v>67</v>
      </c>
      <c r="D89" s="35">
        <f>SUM(D90:D90)</f>
        <v>0</v>
      </c>
      <c r="E89" s="35">
        <f>SUM(E90:E90)</f>
        <v>0</v>
      </c>
      <c r="F89" s="276">
        <f>E89/C89*100</f>
        <v>0</v>
      </c>
      <c r="G89" s="276" t="e">
        <f>E89/D89*100</f>
        <v>#DIV/0!</v>
      </c>
      <c r="L89">
        <v>160</v>
      </c>
    </row>
    <row r="90" spans="1:14">
      <c r="A90" s="21">
        <v>663</v>
      </c>
      <c r="B90" s="11" t="s">
        <v>598</v>
      </c>
      <c r="C90" s="18">
        <v>0</v>
      </c>
      <c r="D90" s="18">
        <v>0</v>
      </c>
      <c r="E90" s="18">
        <v>0</v>
      </c>
      <c r="F90" s="276" t="e">
        <f>E90/C90*100</f>
        <v>#DIV/0!</v>
      </c>
      <c r="G90" s="276" t="e">
        <f>E90/D90*100</f>
        <v>#DIV/0!</v>
      </c>
      <c r="L90">
        <v>550</v>
      </c>
    </row>
    <row r="91" spans="1:14">
      <c r="A91" s="21">
        <v>663</v>
      </c>
      <c r="B91" s="11" t="s">
        <v>729</v>
      </c>
      <c r="C91" s="18">
        <v>67</v>
      </c>
      <c r="D91" s="18">
        <v>0</v>
      </c>
      <c r="E91" s="18">
        <v>0</v>
      </c>
      <c r="F91" s="276">
        <f>E91/C91*100</f>
        <v>0</v>
      </c>
      <c r="G91" s="276" t="e">
        <f>E91/D91*100</f>
        <v>#DIV/0!</v>
      </c>
      <c r="L91">
        <f>SUM(L88:L90)</f>
        <v>5590</v>
      </c>
    </row>
    <row r="92" spans="1:14">
      <c r="A92" s="57">
        <v>68</v>
      </c>
      <c r="B92" s="172" t="s">
        <v>375</v>
      </c>
      <c r="C92" s="58">
        <f>SUM(C93)</f>
        <v>4192.76</v>
      </c>
      <c r="D92" s="58">
        <f>SUM(D93)</f>
        <v>6500</v>
      </c>
      <c r="E92" s="58">
        <f>SUM(E93)</f>
        <v>1242.1300000000001</v>
      </c>
      <c r="F92" s="276">
        <f t="shared" si="6"/>
        <v>29.62559268834849</v>
      </c>
      <c r="G92" s="276">
        <f t="shared" si="7"/>
        <v>19.10969230769231</v>
      </c>
      <c r="N92">
        <v>10091.94</v>
      </c>
    </row>
    <row r="93" spans="1:14">
      <c r="A93" s="33">
        <v>681</v>
      </c>
      <c r="B93" s="30" t="s">
        <v>524</v>
      </c>
      <c r="C93" s="35">
        <f>C94+C95</f>
        <v>4192.76</v>
      </c>
      <c r="D93" s="35">
        <f>D94+D95</f>
        <v>6500</v>
      </c>
      <c r="E93" s="35">
        <f>E94+E95</f>
        <v>1242.1300000000001</v>
      </c>
      <c r="F93" s="276">
        <f>E93/C93*100</f>
        <v>29.62559268834849</v>
      </c>
      <c r="N93">
        <v>477.03</v>
      </c>
    </row>
    <row r="94" spans="1:14">
      <c r="A94" s="21">
        <v>681</v>
      </c>
      <c r="B94" s="11" t="s">
        <v>564</v>
      </c>
      <c r="C94" s="18">
        <v>4192.76</v>
      </c>
      <c r="D94" s="164">
        <v>6000</v>
      </c>
      <c r="E94" s="164">
        <v>1242.1300000000001</v>
      </c>
      <c r="F94" s="276">
        <f>E94/C94*100</f>
        <v>29.62559268834849</v>
      </c>
      <c r="G94" s="276">
        <f>E93/D93*100</f>
        <v>19.10969230769231</v>
      </c>
      <c r="N94">
        <f>SUM(N92:N93)</f>
        <v>10568.970000000001</v>
      </c>
    </row>
    <row r="95" spans="1:14">
      <c r="A95" s="21">
        <v>681</v>
      </c>
      <c r="B95" s="11" t="s">
        <v>525</v>
      </c>
      <c r="C95" s="18">
        <v>0</v>
      </c>
      <c r="D95" s="18">
        <v>500</v>
      </c>
      <c r="E95" s="18">
        <v>0</v>
      </c>
      <c r="F95" s="276" t="e">
        <f>E95/C95*100</f>
        <v>#DIV/0!</v>
      </c>
      <c r="G95" s="276">
        <f>E95/D95*100</f>
        <v>0</v>
      </c>
    </row>
    <row r="96" spans="1:14">
      <c r="A96" s="50">
        <v>7</v>
      </c>
      <c r="B96" s="175" t="s">
        <v>48</v>
      </c>
      <c r="C96" s="51">
        <f>SUM(C97+C100)</f>
        <v>11617.47</v>
      </c>
      <c r="D96" s="51">
        <f>SUM(D97+D100+I99)</f>
        <v>60000</v>
      </c>
      <c r="E96" s="51">
        <f>SUM(E97+E100)</f>
        <v>55613.66</v>
      </c>
      <c r="F96" s="276">
        <f t="shared" si="6"/>
        <v>478.70715396725797</v>
      </c>
      <c r="G96" s="276">
        <f t="shared" si="7"/>
        <v>92.689433333333341</v>
      </c>
    </row>
    <row r="97" spans="1:7" ht="19.5" customHeight="1">
      <c r="A97" s="53">
        <v>71</v>
      </c>
      <c r="B97" s="172" t="s">
        <v>49</v>
      </c>
      <c r="C97" s="54">
        <f t="shared" ref="C97:E98" si="8">SUM(C98)</f>
        <v>11617.47</v>
      </c>
      <c r="D97" s="54">
        <f t="shared" si="8"/>
        <v>25000</v>
      </c>
      <c r="E97" s="54">
        <f t="shared" si="8"/>
        <v>31474.12</v>
      </c>
      <c r="F97" s="276">
        <f t="shared" si="6"/>
        <v>270.92060491656105</v>
      </c>
      <c r="G97" s="276">
        <f t="shared" si="7"/>
        <v>125.89648</v>
      </c>
    </row>
    <row r="98" spans="1:7" ht="24.75">
      <c r="A98" s="29">
        <v>711</v>
      </c>
      <c r="B98" s="32" t="s">
        <v>50</v>
      </c>
      <c r="C98" s="31">
        <f t="shared" si="8"/>
        <v>11617.47</v>
      </c>
      <c r="D98" s="31">
        <f t="shared" si="8"/>
        <v>25000</v>
      </c>
      <c r="E98" s="31">
        <f t="shared" si="8"/>
        <v>31474.12</v>
      </c>
      <c r="F98" s="276">
        <f t="shared" si="6"/>
        <v>270.92060491656105</v>
      </c>
      <c r="G98" s="276">
        <f t="shared" si="7"/>
        <v>125.89648</v>
      </c>
    </row>
    <row r="99" spans="1:7" ht="24" customHeight="1">
      <c r="A99" s="21">
        <v>711</v>
      </c>
      <c r="B99" s="11" t="s">
        <v>51</v>
      </c>
      <c r="C99" s="18">
        <v>11617.47</v>
      </c>
      <c r="D99" s="18">
        <v>25000</v>
      </c>
      <c r="E99" s="18">
        <v>31474.12</v>
      </c>
      <c r="F99" s="276">
        <f t="shared" si="6"/>
        <v>270.92060491656105</v>
      </c>
      <c r="G99" s="276">
        <f t="shared" si="7"/>
        <v>125.89648</v>
      </c>
    </row>
    <row r="100" spans="1:7">
      <c r="A100" s="53">
        <v>72</v>
      </c>
      <c r="B100" s="172" t="s">
        <v>401</v>
      </c>
      <c r="C100" s="54">
        <f>SUM(C101+C103)</f>
        <v>0</v>
      </c>
      <c r="D100" s="54">
        <f>SUM(D103+D101)</f>
        <v>35000</v>
      </c>
      <c r="E100" s="54">
        <f>SUM(E103+E101)</f>
        <v>24139.54</v>
      </c>
      <c r="F100" s="276" t="e">
        <f t="shared" si="6"/>
        <v>#DIV/0!</v>
      </c>
      <c r="G100" s="276">
        <f t="shared" si="7"/>
        <v>68.970114285714288</v>
      </c>
    </row>
    <row r="101" spans="1:7" s="316" customFormat="1">
      <c r="A101" s="364">
        <v>721</v>
      </c>
      <c r="B101" s="288" t="s">
        <v>626</v>
      </c>
      <c r="C101" s="363">
        <f>SUM(C102)</f>
        <v>0</v>
      </c>
      <c r="D101" s="363">
        <f>SUM(D102)</f>
        <v>25000</v>
      </c>
      <c r="E101" s="363">
        <f>SUM(E102)</f>
        <v>24139.54</v>
      </c>
      <c r="F101" s="276" t="e">
        <f t="shared" si="6"/>
        <v>#DIV/0!</v>
      </c>
      <c r="G101" s="276">
        <f t="shared" si="7"/>
        <v>96.558160000000001</v>
      </c>
    </row>
    <row r="102" spans="1:7" s="316" customFormat="1">
      <c r="A102" s="359">
        <v>721</v>
      </c>
      <c r="B102" s="226" t="s">
        <v>626</v>
      </c>
      <c r="C102" s="360">
        <v>0</v>
      </c>
      <c r="D102" s="360">
        <v>25000</v>
      </c>
      <c r="E102" s="360">
        <v>24139.54</v>
      </c>
      <c r="F102" s="276" t="e">
        <f t="shared" si="6"/>
        <v>#DIV/0!</v>
      </c>
      <c r="G102" s="276">
        <f t="shared" si="7"/>
        <v>96.558160000000001</v>
      </c>
    </row>
    <row r="103" spans="1:7">
      <c r="A103" s="29">
        <v>723</v>
      </c>
      <c r="B103" s="32" t="s">
        <v>552</v>
      </c>
      <c r="C103" s="31">
        <f>SUM(C104)</f>
        <v>0</v>
      </c>
      <c r="D103" s="31">
        <f>SUM(D104)</f>
        <v>10000</v>
      </c>
      <c r="E103" s="31">
        <f>SUM(E104)</f>
        <v>0</v>
      </c>
      <c r="F103" s="276" t="e">
        <f t="shared" si="6"/>
        <v>#DIV/0!</v>
      </c>
      <c r="G103" s="276">
        <f t="shared" si="7"/>
        <v>0</v>
      </c>
    </row>
    <row r="104" spans="1:7">
      <c r="A104" s="21">
        <v>723</v>
      </c>
      <c r="B104" s="11" t="s">
        <v>553</v>
      </c>
      <c r="C104" s="18">
        <v>0</v>
      </c>
      <c r="D104" s="18">
        <v>10000</v>
      </c>
      <c r="E104" s="18">
        <v>0</v>
      </c>
      <c r="F104" s="276" t="e">
        <f t="shared" si="6"/>
        <v>#DIV/0!</v>
      </c>
      <c r="G104" s="276">
        <f t="shared" si="7"/>
        <v>0</v>
      </c>
    </row>
    <row r="105" spans="1:7" ht="24">
      <c r="A105" s="50">
        <v>8</v>
      </c>
      <c r="B105" s="175" t="s">
        <v>52</v>
      </c>
      <c r="C105" s="51">
        <f>SUM(C109)</f>
        <v>14916.46</v>
      </c>
      <c r="D105" s="51">
        <f>SUM(D109+D106)</f>
        <v>16500</v>
      </c>
      <c r="E105" s="51">
        <f>SUM(E109)</f>
        <v>0</v>
      </c>
      <c r="F105" s="276">
        <f t="shared" si="6"/>
        <v>0</v>
      </c>
      <c r="G105" s="276">
        <f t="shared" si="7"/>
        <v>0</v>
      </c>
    </row>
    <row r="106" spans="1:7">
      <c r="A106" s="377">
        <v>83</v>
      </c>
      <c r="B106" s="378" t="s">
        <v>701</v>
      </c>
      <c r="C106" s="379"/>
      <c r="D106" s="54">
        <f t="shared" ref="D106" si="9">SUM(D107)</f>
        <v>1500</v>
      </c>
      <c r="E106" s="379"/>
      <c r="F106" s="276" t="e">
        <f t="shared" ref="F106:F108" si="10">E106/C106*100</f>
        <v>#DIV/0!</v>
      </c>
      <c r="G106" s="276">
        <f t="shared" ref="G106:G108" si="11">E106/D106*100</f>
        <v>0</v>
      </c>
    </row>
    <row r="107" spans="1:7" s="316" customFormat="1" ht="24">
      <c r="A107" s="380">
        <v>832</v>
      </c>
      <c r="B107" s="381" t="s">
        <v>702</v>
      </c>
      <c r="C107" s="382"/>
      <c r="D107" s="54">
        <f t="shared" ref="C107:E110" si="12">SUM(D108)</f>
        <v>1500</v>
      </c>
      <c r="E107" s="382"/>
      <c r="F107" s="276" t="e">
        <f t="shared" si="10"/>
        <v>#DIV/0!</v>
      </c>
      <c r="G107" s="276">
        <f t="shared" si="11"/>
        <v>0</v>
      </c>
    </row>
    <row r="108" spans="1:7" s="316" customFormat="1">
      <c r="A108" s="380">
        <v>83212</v>
      </c>
      <c r="B108" s="381" t="s">
        <v>703</v>
      </c>
      <c r="C108" s="382"/>
      <c r="D108" s="384">
        <v>1500</v>
      </c>
      <c r="E108" s="382"/>
      <c r="F108" s="276" t="e">
        <f t="shared" si="10"/>
        <v>#DIV/0!</v>
      </c>
      <c r="G108" s="276">
        <f t="shared" si="11"/>
        <v>0</v>
      </c>
    </row>
    <row r="109" spans="1:7" ht="17.25" customHeight="1">
      <c r="A109" s="53">
        <v>84</v>
      </c>
      <c r="B109" s="172" t="s">
        <v>53</v>
      </c>
      <c r="C109" s="54">
        <f t="shared" si="12"/>
        <v>14916.46</v>
      </c>
      <c r="D109" s="383">
        <v>15000</v>
      </c>
      <c r="E109" s="54">
        <f t="shared" si="12"/>
        <v>0</v>
      </c>
      <c r="F109" s="276">
        <f t="shared" si="6"/>
        <v>0</v>
      </c>
      <c r="G109" s="276">
        <f t="shared" si="7"/>
        <v>0</v>
      </c>
    </row>
    <row r="110" spans="1:7" ht="24.75">
      <c r="A110" s="29">
        <v>847</v>
      </c>
      <c r="B110" s="32" t="s">
        <v>565</v>
      </c>
      <c r="C110" s="31">
        <f t="shared" si="12"/>
        <v>14916.46</v>
      </c>
      <c r="D110" s="31">
        <f t="shared" si="12"/>
        <v>15000</v>
      </c>
      <c r="E110" s="31">
        <f t="shared" si="12"/>
        <v>0</v>
      </c>
      <c r="F110" s="276">
        <f t="shared" si="6"/>
        <v>0</v>
      </c>
      <c r="G110" s="276">
        <f t="shared" si="7"/>
        <v>0</v>
      </c>
    </row>
    <row r="111" spans="1:7" ht="14.25" customHeight="1">
      <c r="A111" s="21">
        <v>847</v>
      </c>
      <c r="B111" s="162" t="s">
        <v>565</v>
      </c>
      <c r="C111" s="18">
        <v>14916.46</v>
      </c>
      <c r="D111" s="18">
        <v>15000</v>
      </c>
      <c r="E111" s="18">
        <v>0</v>
      </c>
      <c r="F111" s="276">
        <f t="shared" si="6"/>
        <v>0</v>
      </c>
      <c r="G111" s="276">
        <f t="shared" si="7"/>
        <v>0</v>
      </c>
    </row>
    <row r="112" spans="1:7" ht="26.25" customHeight="1">
      <c r="A112" s="329"/>
      <c r="B112" s="330"/>
      <c r="C112" s="331"/>
      <c r="D112" s="331"/>
      <c r="E112" s="331"/>
      <c r="F112" s="332"/>
      <c r="G112" s="332"/>
    </row>
    <row r="113" spans="1:7" ht="26.25" customHeight="1" thickBot="1">
      <c r="A113" s="4"/>
      <c r="B113" s="2"/>
      <c r="C113" s="3"/>
      <c r="D113" s="3"/>
      <c r="E113" s="3"/>
      <c r="F113" s="277"/>
      <c r="G113" s="277"/>
    </row>
    <row r="114" spans="1:7" ht="19.5" customHeight="1" thickBot="1">
      <c r="A114" s="25"/>
      <c r="B114" s="85" t="s">
        <v>54</v>
      </c>
      <c r="C114" s="88"/>
      <c r="D114" s="39"/>
      <c r="E114" s="39"/>
      <c r="F114" s="282"/>
      <c r="G114" s="282"/>
    </row>
    <row r="115" spans="1:7" ht="19.5" thickBot="1">
      <c r="A115" s="40"/>
      <c r="B115" s="86" t="s">
        <v>55</v>
      </c>
      <c r="C115" s="87">
        <f>SUM(C117+C247)</f>
        <v>875745.41</v>
      </c>
      <c r="D115" s="87">
        <f>SUM(D117+D247)</f>
        <v>1837972</v>
      </c>
      <c r="E115" s="87">
        <f>SUM(E117+E247)</f>
        <v>1172027.6700000002</v>
      </c>
      <c r="F115" s="273">
        <f>E115/C115*100</f>
        <v>133.8320083230582</v>
      </c>
      <c r="G115" s="274">
        <f>E115/D115*100</f>
        <v>63.767438785792173</v>
      </c>
    </row>
    <row r="116" spans="1:7" ht="45.75" thickBot="1">
      <c r="A116" s="23" t="s">
        <v>19</v>
      </c>
      <c r="B116" s="22" t="s">
        <v>56</v>
      </c>
      <c r="C116" s="160" t="s">
        <v>698</v>
      </c>
      <c r="D116" s="160" t="s">
        <v>699</v>
      </c>
      <c r="E116" s="72" t="s">
        <v>697</v>
      </c>
      <c r="F116" s="275" t="s">
        <v>739</v>
      </c>
      <c r="G116" s="328" t="s">
        <v>740</v>
      </c>
    </row>
    <row r="117" spans="1:7" ht="15.75" thickTop="1">
      <c r="A117" s="27">
        <v>3</v>
      </c>
      <c r="B117" s="171" t="s">
        <v>57</v>
      </c>
      <c r="C117" s="28">
        <f>SUM(C118+C132+C187+C195+C198+C203+C214)</f>
        <v>492144</v>
      </c>
      <c r="D117" s="28">
        <f>SUM(D118+D132+D187+D195+D198+D203+D214)</f>
        <v>658972</v>
      </c>
      <c r="E117" s="28">
        <f>SUM(E118+E132+E187+E195+E198+E203+E214)</f>
        <v>657382.06000000006</v>
      </c>
      <c r="F117" s="276">
        <f t="shared" ref="F117:F154" si="13">E117/C117*100</f>
        <v>133.57514467310384</v>
      </c>
      <c r="G117" s="276">
        <f t="shared" ref="G117:G154" si="14">E117/D117*100</f>
        <v>99.758724194654718</v>
      </c>
    </row>
    <row r="118" spans="1:7">
      <c r="A118" s="53">
        <v>31</v>
      </c>
      <c r="B118" s="172" t="s">
        <v>58</v>
      </c>
      <c r="C118" s="54">
        <f>SUM(C119+C124+C127)</f>
        <v>135559</v>
      </c>
      <c r="D118" s="54">
        <f>SUM(D119+D124+D127)</f>
        <v>155087</v>
      </c>
      <c r="E118" s="54">
        <f>SUM(E119+E124+E127)</f>
        <v>203565.41999999998</v>
      </c>
      <c r="F118" s="276">
        <f t="shared" si="13"/>
        <v>150.16739574650151</v>
      </c>
      <c r="G118" s="276">
        <f t="shared" si="14"/>
        <v>131.25885470735778</v>
      </c>
    </row>
    <row r="119" spans="1:7">
      <c r="A119" s="60">
        <v>311</v>
      </c>
      <c r="B119" s="61" t="s">
        <v>59</v>
      </c>
      <c r="C119" s="62">
        <f>SUM(C120:C123)</f>
        <v>103907.90999999999</v>
      </c>
      <c r="D119" s="62">
        <f>SUM(D120:D123)</f>
        <v>118100</v>
      </c>
      <c r="E119" s="62">
        <f>SUM(E120:E122)</f>
        <v>157727.62</v>
      </c>
      <c r="F119" s="276">
        <f t="shared" si="13"/>
        <v>151.79558514842614</v>
      </c>
      <c r="G119" s="276">
        <f t="shared" si="14"/>
        <v>133.55429297205757</v>
      </c>
    </row>
    <row r="120" spans="1:7">
      <c r="A120" s="10">
        <v>311</v>
      </c>
      <c r="B120" s="14" t="s">
        <v>640</v>
      </c>
      <c r="C120" s="242">
        <v>87139.54</v>
      </c>
      <c r="D120" s="12">
        <v>96000</v>
      </c>
      <c r="E120" s="12">
        <v>135770.76</v>
      </c>
      <c r="F120" s="276">
        <f t="shared" si="13"/>
        <v>155.80844241316859</v>
      </c>
      <c r="G120" s="276">
        <f t="shared" si="14"/>
        <v>141.427875</v>
      </c>
    </row>
    <row r="121" spans="1:7">
      <c r="A121" s="10">
        <v>311</v>
      </c>
      <c r="B121" s="14" t="s">
        <v>429</v>
      </c>
      <c r="C121" s="242">
        <v>11913.33</v>
      </c>
      <c r="D121" s="12">
        <v>12300</v>
      </c>
      <c r="E121" s="12">
        <v>16916.86</v>
      </c>
      <c r="F121" s="276">
        <f t="shared" si="13"/>
        <v>141.99942417443319</v>
      </c>
      <c r="G121" s="276">
        <f t="shared" si="14"/>
        <v>137.53544715447154</v>
      </c>
    </row>
    <row r="122" spans="1:7">
      <c r="A122" s="10">
        <v>311</v>
      </c>
      <c r="B122" s="14" t="s">
        <v>430</v>
      </c>
      <c r="C122" s="242">
        <v>4200.01</v>
      </c>
      <c r="D122" s="12">
        <v>9000</v>
      </c>
      <c r="E122" s="12">
        <v>5040</v>
      </c>
      <c r="F122" s="276">
        <f t="shared" si="13"/>
        <v>119.99971428639455</v>
      </c>
      <c r="G122" s="276">
        <f t="shared" si="14"/>
        <v>56.000000000000007</v>
      </c>
    </row>
    <row r="123" spans="1:7">
      <c r="A123" s="10">
        <v>311</v>
      </c>
      <c r="B123" s="14" t="s">
        <v>704</v>
      </c>
      <c r="C123" s="242">
        <v>655.03</v>
      </c>
      <c r="D123" s="12">
        <v>800</v>
      </c>
      <c r="E123" s="12">
        <v>0</v>
      </c>
      <c r="F123" s="276">
        <f t="shared" si="13"/>
        <v>0</v>
      </c>
      <c r="G123" s="276">
        <f t="shared" si="14"/>
        <v>0</v>
      </c>
    </row>
    <row r="124" spans="1:7">
      <c r="A124" s="29">
        <v>312</v>
      </c>
      <c r="B124" s="30" t="s">
        <v>60</v>
      </c>
      <c r="C124" s="31">
        <f>SUM(C125:C126)</f>
        <v>16393.89</v>
      </c>
      <c r="D124" s="31">
        <f>SUM(D125:D126)</f>
        <v>17500</v>
      </c>
      <c r="E124" s="31">
        <f>SUM(E125:E126)</f>
        <v>23218.120000000003</v>
      </c>
      <c r="F124" s="276">
        <f t="shared" si="13"/>
        <v>141.62666700825736</v>
      </c>
      <c r="G124" s="276">
        <f t="shared" si="14"/>
        <v>132.67497142857144</v>
      </c>
    </row>
    <row r="125" spans="1:7">
      <c r="A125" s="10">
        <v>312</v>
      </c>
      <c r="B125" s="11" t="s">
        <v>60</v>
      </c>
      <c r="C125" s="12">
        <v>13938.54</v>
      </c>
      <c r="D125" s="12">
        <v>15000</v>
      </c>
      <c r="E125" s="12">
        <v>20201.79</v>
      </c>
      <c r="F125" s="276">
        <f t="shared" si="13"/>
        <v>144.93476361225783</v>
      </c>
      <c r="G125" s="276">
        <f t="shared" si="14"/>
        <v>134.67860000000002</v>
      </c>
    </row>
    <row r="126" spans="1:7">
      <c r="A126" s="10">
        <v>312</v>
      </c>
      <c r="B126" s="11" t="s">
        <v>431</v>
      </c>
      <c r="C126" s="12">
        <v>2455.35</v>
      </c>
      <c r="D126" s="12">
        <v>2500</v>
      </c>
      <c r="E126" s="12">
        <v>3016.33</v>
      </c>
      <c r="F126" s="276">
        <f t="shared" si="13"/>
        <v>122.84725191927832</v>
      </c>
      <c r="G126" s="276">
        <f t="shared" si="14"/>
        <v>120.6532</v>
      </c>
    </row>
    <row r="127" spans="1:7">
      <c r="A127" s="29">
        <v>313</v>
      </c>
      <c r="B127" s="30" t="s">
        <v>61</v>
      </c>
      <c r="C127" s="31">
        <f>SUM(C128:C131)</f>
        <v>15257.2</v>
      </c>
      <c r="D127" s="31">
        <f>SUM(D128:D131)</f>
        <v>19487</v>
      </c>
      <c r="E127" s="31">
        <f>SUM(E128:E130)</f>
        <v>22619.68</v>
      </c>
      <c r="F127" s="276">
        <f t="shared" si="13"/>
        <v>148.25577432294261</v>
      </c>
      <c r="G127" s="276">
        <f t="shared" si="14"/>
        <v>116.07574280289424</v>
      </c>
    </row>
    <row r="128" spans="1:7">
      <c r="A128" s="10">
        <v>313</v>
      </c>
      <c r="B128" s="11" t="s">
        <v>432</v>
      </c>
      <c r="C128" s="242">
        <v>12317.17</v>
      </c>
      <c r="D128" s="12">
        <v>15840</v>
      </c>
      <c r="E128" s="12">
        <v>18950.66</v>
      </c>
      <c r="F128" s="276">
        <f t="shared" si="13"/>
        <v>153.85563404580759</v>
      </c>
      <c r="G128" s="276">
        <f t="shared" si="14"/>
        <v>119.63800505050506</v>
      </c>
    </row>
    <row r="129" spans="1:7">
      <c r="A129" s="10">
        <v>313</v>
      </c>
      <c r="B129" s="11" t="s">
        <v>433</v>
      </c>
      <c r="C129" s="242">
        <v>1965.69</v>
      </c>
      <c r="D129" s="12">
        <v>2030</v>
      </c>
      <c r="E129" s="12">
        <v>2837.42</v>
      </c>
      <c r="F129" s="276">
        <f t="shared" si="13"/>
        <v>144.34727754630688</v>
      </c>
      <c r="G129" s="276">
        <f t="shared" si="14"/>
        <v>139.77438423645322</v>
      </c>
    </row>
    <row r="130" spans="1:7">
      <c r="A130" s="10">
        <v>313</v>
      </c>
      <c r="B130" s="11" t="s">
        <v>434</v>
      </c>
      <c r="C130" s="242">
        <v>866.25</v>
      </c>
      <c r="D130" s="12">
        <v>1485</v>
      </c>
      <c r="E130" s="12">
        <v>831.6</v>
      </c>
      <c r="F130" s="276">
        <f t="shared" si="13"/>
        <v>96.000000000000014</v>
      </c>
      <c r="G130" s="276">
        <f t="shared" si="14"/>
        <v>56.000000000000007</v>
      </c>
    </row>
    <row r="131" spans="1:7">
      <c r="A131" s="10">
        <v>313</v>
      </c>
      <c r="B131" s="11" t="s">
        <v>704</v>
      </c>
      <c r="C131" s="242">
        <v>108.09</v>
      </c>
      <c r="D131" s="12">
        <v>132</v>
      </c>
      <c r="E131" s="12">
        <v>0</v>
      </c>
      <c r="F131" s="276">
        <f t="shared" si="13"/>
        <v>0</v>
      </c>
      <c r="G131" s="276">
        <f t="shared" si="14"/>
        <v>0</v>
      </c>
    </row>
    <row r="132" spans="1:7">
      <c r="A132" s="53">
        <v>32</v>
      </c>
      <c r="B132" s="172" t="s">
        <v>62</v>
      </c>
      <c r="C132" s="54">
        <f>SUM(C133+C141+C153+C169+C171)</f>
        <v>203090.75</v>
      </c>
      <c r="D132" s="54">
        <f>SUM(D133+D141+D153+D169+D171)</f>
        <v>325550</v>
      </c>
      <c r="E132" s="54">
        <f>SUM(E133+E141+E153+E169+E171)</f>
        <v>275878.88</v>
      </c>
      <c r="F132" s="276">
        <f t="shared" si="13"/>
        <v>135.84019951671851</v>
      </c>
      <c r="G132" s="276">
        <f t="shared" si="14"/>
        <v>84.742399017048072</v>
      </c>
    </row>
    <row r="133" spans="1:7">
      <c r="A133" s="29">
        <v>321</v>
      </c>
      <c r="B133" s="30" t="s">
        <v>63</v>
      </c>
      <c r="C133" s="31">
        <f>SUM(C134:C140)</f>
        <v>4577.41</v>
      </c>
      <c r="D133" s="31">
        <f>SUM(D134:D140)</f>
        <v>5960</v>
      </c>
      <c r="E133" s="31">
        <f>SUM(E134:E140)</f>
        <v>8999.2900000000009</v>
      </c>
      <c r="F133" s="276">
        <f t="shared" si="13"/>
        <v>196.60222702357885</v>
      </c>
      <c r="G133" s="276">
        <f t="shared" si="14"/>
        <v>150.99479865771815</v>
      </c>
    </row>
    <row r="134" spans="1:7">
      <c r="A134" s="10">
        <v>321</v>
      </c>
      <c r="B134" s="11" t="s">
        <v>64</v>
      </c>
      <c r="C134" s="242">
        <v>933.14</v>
      </c>
      <c r="D134" s="12">
        <v>800</v>
      </c>
      <c r="E134" s="12">
        <v>2466.8200000000002</v>
      </c>
      <c r="F134" s="276">
        <f t="shared" si="13"/>
        <v>264.35690250123241</v>
      </c>
      <c r="G134" s="276">
        <f t="shared" si="14"/>
        <v>308.35250000000002</v>
      </c>
    </row>
    <row r="135" spans="1:7">
      <c r="A135" s="10">
        <v>321</v>
      </c>
      <c r="B135" s="11" t="s">
        <v>435</v>
      </c>
      <c r="C135" s="242">
        <v>61.15</v>
      </c>
      <c r="D135" s="12">
        <v>60</v>
      </c>
      <c r="E135" s="12">
        <v>390.84</v>
      </c>
      <c r="F135" s="276">
        <f t="shared" si="13"/>
        <v>639.14963205233028</v>
      </c>
      <c r="G135" s="276">
        <f t="shared" si="14"/>
        <v>651.4</v>
      </c>
    </row>
    <row r="136" spans="1:7">
      <c r="A136" s="10">
        <v>321</v>
      </c>
      <c r="B136" s="11" t="s">
        <v>705</v>
      </c>
      <c r="C136" s="242">
        <v>104.65</v>
      </c>
      <c r="D136" s="12">
        <v>100</v>
      </c>
      <c r="E136" s="12">
        <v>0</v>
      </c>
      <c r="F136" s="276">
        <f t="shared" si="13"/>
        <v>0</v>
      </c>
      <c r="G136" s="276">
        <f t="shared" si="14"/>
        <v>0</v>
      </c>
    </row>
    <row r="137" spans="1:7">
      <c r="A137" s="10">
        <v>321</v>
      </c>
      <c r="B137" s="11" t="s">
        <v>627</v>
      </c>
      <c r="C137" s="242">
        <v>80.53</v>
      </c>
      <c r="D137" s="12">
        <v>1300</v>
      </c>
      <c r="E137" s="12">
        <v>1723.13</v>
      </c>
      <c r="F137" s="387">
        <f t="shared" si="13"/>
        <v>2139.7367440705329</v>
      </c>
      <c r="G137" s="276">
        <f t="shared" si="14"/>
        <v>132.54846153846154</v>
      </c>
    </row>
    <row r="138" spans="1:7">
      <c r="A138" s="10">
        <v>321</v>
      </c>
      <c r="B138" s="11" t="s">
        <v>65</v>
      </c>
      <c r="C138" s="242">
        <v>850</v>
      </c>
      <c r="D138" s="12">
        <v>1000</v>
      </c>
      <c r="E138" s="12">
        <v>1697.5</v>
      </c>
      <c r="F138" s="276">
        <f t="shared" si="13"/>
        <v>199.70588235294119</v>
      </c>
      <c r="G138" s="276">
        <f t="shared" si="14"/>
        <v>169.75</v>
      </c>
    </row>
    <row r="139" spans="1:7">
      <c r="A139" s="10">
        <v>321</v>
      </c>
      <c r="B139" s="11" t="s">
        <v>503</v>
      </c>
      <c r="C139" s="242">
        <v>2362.27</v>
      </c>
      <c r="D139" s="12">
        <v>2500</v>
      </c>
      <c r="E139" s="12">
        <v>1353</v>
      </c>
      <c r="F139" s="276">
        <f t="shared" si="13"/>
        <v>57.275417289302247</v>
      </c>
      <c r="G139" s="276">
        <f t="shared" si="14"/>
        <v>54.120000000000005</v>
      </c>
    </row>
    <row r="140" spans="1:7">
      <c r="A140" s="10">
        <v>321</v>
      </c>
      <c r="B140" s="11" t="s">
        <v>504</v>
      </c>
      <c r="C140" s="242">
        <v>185.67</v>
      </c>
      <c r="D140" s="12">
        <v>200</v>
      </c>
      <c r="E140" s="12">
        <v>1368</v>
      </c>
      <c r="F140" s="276">
        <f t="shared" si="13"/>
        <v>736.7910809500728</v>
      </c>
      <c r="G140" s="276">
        <f t="shared" si="14"/>
        <v>684</v>
      </c>
    </row>
    <row r="141" spans="1:7">
      <c r="A141" s="29">
        <v>322</v>
      </c>
      <c r="B141" s="30" t="s">
        <v>66</v>
      </c>
      <c r="C141" s="31">
        <f>SUM(C142:C152)</f>
        <v>54000.619999999995</v>
      </c>
      <c r="D141" s="31">
        <f>SUM(D142:D152)</f>
        <v>68760</v>
      </c>
      <c r="E141" s="31">
        <f>SUM(E142:E152)</f>
        <v>55660.880000000005</v>
      </c>
      <c r="F141" s="276">
        <f t="shared" si="13"/>
        <v>103.07452025550819</v>
      </c>
      <c r="G141" s="276">
        <f t="shared" si="14"/>
        <v>80.949505526468883</v>
      </c>
    </row>
    <row r="142" spans="1:7">
      <c r="A142" s="10">
        <v>322</v>
      </c>
      <c r="B142" s="11" t="s">
        <v>67</v>
      </c>
      <c r="C142" s="242">
        <v>1021.74</v>
      </c>
      <c r="D142" s="12">
        <v>750</v>
      </c>
      <c r="E142" s="12">
        <v>1569.56</v>
      </c>
      <c r="F142" s="276">
        <f t="shared" si="13"/>
        <v>153.61637990095326</v>
      </c>
      <c r="G142" s="276">
        <f t="shared" si="14"/>
        <v>209.27466666666669</v>
      </c>
    </row>
    <row r="143" spans="1:7">
      <c r="A143" s="10">
        <v>322</v>
      </c>
      <c r="B143" s="11" t="s">
        <v>436</v>
      </c>
      <c r="C143" s="242">
        <v>373.03</v>
      </c>
      <c r="D143" s="12">
        <v>100</v>
      </c>
      <c r="E143" s="12">
        <v>537.17999999999995</v>
      </c>
      <c r="F143" s="276">
        <f t="shared" si="13"/>
        <v>144.00450365922313</v>
      </c>
      <c r="G143" s="276">
        <f t="shared" si="14"/>
        <v>537.17999999999995</v>
      </c>
    </row>
    <row r="144" spans="1:7">
      <c r="A144" s="10">
        <v>322</v>
      </c>
      <c r="B144" s="11" t="s">
        <v>706</v>
      </c>
      <c r="C144" s="242">
        <v>0</v>
      </c>
      <c r="D144" s="12">
        <v>50</v>
      </c>
      <c r="E144" s="12">
        <v>0</v>
      </c>
      <c r="F144" s="276" t="e">
        <f t="shared" si="13"/>
        <v>#DIV/0!</v>
      </c>
      <c r="G144" s="276">
        <f t="shared" si="14"/>
        <v>0</v>
      </c>
    </row>
    <row r="145" spans="1:7">
      <c r="A145" s="10">
        <v>322</v>
      </c>
      <c r="B145" s="11" t="s">
        <v>68</v>
      </c>
      <c r="C145" s="242">
        <v>36946.44</v>
      </c>
      <c r="D145" s="12">
        <v>50000</v>
      </c>
      <c r="E145" s="12">
        <v>37817.120000000003</v>
      </c>
      <c r="F145" s="276">
        <f t="shared" si="13"/>
        <v>102.35660052768279</v>
      </c>
      <c r="G145" s="276">
        <f t="shared" si="14"/>
        <v>75.634240000000005</v>
      </c>
    </row>
    <row r="146" spans="1:7">
      <c r="A146" s="10">
        <v>322</v>
      </c>
      <c r="B146" s="11" t="s">
        <v>437</v>
      </c>
      <c r="C146" s="242">
        <v>316.97000000000003</v>
      </c>
      <c r="D146" s="12">
        <v>500</v>
      </c>
      <c r="E146" s="12">
        <v>268.18</v>
      </c>
      <c r="F146" s="276">
        <f t="shared" si="13"/>
        <v>84.607376092374665</v>
      </c>
      <c r="G146" s="276">
        <f t="shared" si="14"/>
        <v>53.636000000000003</v>
      </c>
    </row>
    <row r="147" spans="1:7">
      <c r="A147" s="10">
        <v>322</v>
      </c>
      <c r="B147" s="11" t="s">
        <v>707</v>
      </c>
      <c r="C147" s="242">
        <v>0</v>
      </c>
      <c r="D147" s="12">
        <v>100</v>
      </c>
      <c r="E147" s="12">
        <v>0</v>
      </c>
      <c r="F147" s="276" t="e">
        <f t="shared" si="13"/>
        <v>#DIV/0!</v>
      </c>
      <c r="G147" s="276">
        <f t="shared" si="14"/>
        <v>0</v>
      </c>
    </row>
    <row r="148" spans="1:7">
      <c r="A148" s="10">
        <v>322</v>
      </c>
      <c r="B148" s="11" t="s">
        <v>69</v>
      </c>
      <c r="C148" s="242">
        <v>12048.34</v>
      </c>
      <c r="D148" s="12">
        <v>14000</v>
      </c>
      <c r="E148" s="12">
        <v>9976.32</v>
      </c>
      <c r="F148" s="276">
        <f t="shared" si="13"/>
        <v>82.802444154132431</v>
      </c>
      <c r="G148" s="276">
        <f t="shared" si="14"/>
        <v>71.259428571428572</v>
      </c>
    </row>
    <row r="149" spans="1:7">
      <c r="A149" s="10">
        <v>322</v>
      </c>
      <c r="B149" s="11" t="s">
        <v>476</v>
      </c>
      <c r="C149" s="242">
        <v>49.95</v>
      </c>
      <c r="D149" s="12">
        <v>60</v>
      </c>
      <c r="E149" s="12">
        <v>104.94</v>
      </c>
      <c r="F149" s="276">
        <f t="shared" si="13"/>
        <v>210.09009009009009</v>
      </c>
      <c r="G149" s="276">
        <f t="shared" si="14"/>
        <v>174.89999999999998</v>
      </c>
    </row>
    <row r="150" spans="1:7">
      <c r="A150" s="10">
        <v>322</v>
      </c>
      <c r="B150" s="11" t="s">
        <v>70</v>
      </c>
      <c r="C150" s="242">
        <v>3209.77</v>
      </c>
      <c r="D150" s="12">
        <v>3000</v>
      </c>
      <c r="E150" s="12">
        <v>5331.33</v>
      </c>
      <c r="F150" s="276">
        <f t="shared" si="13"/>
        <v>166.0969477563813</v>
      </c>
      <c r="G150" s="276">
        <f t="shared" si="14"/>
        <v>177.71099999999998</v>
      </c>
    </row>
    <row r="151" spans="1:7">
      <c r="A151" s="10">
        <v>322</v>
      </c>
      <c r="B151" s="11" t="s">
        <v>438</v>
      </c>
      <c r="C151" s="242">
        <v>0</v>
      </c>
      <c r="D151" s="12">
        <v>50</v>
      </c>
      <c r="E151" s="12">
        <v>0</v>
      </c>
      <c r="F151" s="276" t="e">
        <f>E151/C151*100</f>
        <v>#DIV/0!</v>
      </c>
      <c r="G151" s="276">
        <f>E151/D151*100</f>
        <v>0</v>
      </c>
    </row>
    <row r="152" spans="1:7">
      <c r="A152" s="10">
        <v>322</v>
      </c>
      <c r="B152" s="11" t="s">
        <v>501</v>
      </c>
      <c r="C152" s="242">
        <v>34.380000000000003</v>
      </c>
      <c r="D152" s="12">
        <v>150</v>
      </c>
      <c r="E152" s="12">
        <v>56.25</v>
      </c>
      <c r="F152" s="276">
        <f t="shared" si="13"/>
        <v>163.61256544502615</v>
      </c>
      <c r="G152" s="276">
        <f t="shared" si="14"/>
        <v>37.5</v>
      </c>
    </row>
    <row r="153" spans="1:7">
      <c r="A153" s="29">
        <v>323</v>
      </c>
      <c r="B153" s="30" t="s">
        <v>71</v>
      </c>
      <c r="C153" s="31">
        <f>SUM(C154:C168)</f>
        <v>102831.5</v>
      </c>
      <c r="D153" s="31">
        <f>SUM(D154:D168)</f>
        <v>205130</v>
      </c>
      <c r="E153" s="31">
        <f>SUM(E154:E168)</f>
        <v>167562.96999999997</v>
      </c>
      <c r="F153" s="276">
        <f t="shared" si="13"/>
        <v>162.94906716327193</v>
      </c>
      <c r="G153" s="276">
        <f t="shared" si="14"/>
        <v>81.686233120460187</v>
      </c>
    </row>
    <row r="154" spans="1:7">
      <c r="A154" s="10">
        <v>323</v>
      </c>
      <c r="B154" s="11" t="s">
        <v>72</v>
      </c>
      <c r="C154" s="12">
        <v>4154.97</v>
      </c>
      <c r="D154" s="12">
        <v>4100</v>
      </c>
      <c r="E154" s="12">
        <v>4654.58</v>
      </c>
      <c r="F154" s="276">
        <f t="shared" si="13"/>
        <v>112.02439488131081</v>
      </c>
      <c r="G154" s="276">
        <f t="shared" si="14"/>
        <v>113.52634146341462</v>
      </c>
    </row>
    <row r="155" spans="1:7">
      <c r="A155" s="10">
        <v>323</v>
      </c>
      <c r="B155" s="11" t="s">
        <v>439</v>
      </c>
      <c r="C155" s="12">
        <v>408.47</v>
      </c>
      <c r="D155" s="12">
        <v>300</v>
      </c>
      <c r="E155" s="12">
        <v>482.55</v>
      </c>
      <c r="F155" s="276">
        <f t="shared" ref="F155:F190" si="15">E155/C155*100</f>
        <v>118.13597081793033</v>
      </c>
      <c r="G155" s="276">
        <f t="shared" ref="G155:G190" si="16">E155/D155*100</f>
        <v>160.85</v>
      </c>
    </row>
    <row r="156" spans="1:7">
      <c r="A156" s="10">
        <v>323</v>
      </c>
      <c r="B156" s="11" t="s">
        <v>708</v>
      </c>
      <c r="C156" s="12">
        <v>0</v>
      </c>
      <c r="D156" s="12">
        <v>30</v>
      </c>
      <c r="E156" s="12">
        <v>0</v>
      </c>
      <c r="F156" s="276" t="e">
        <f t="shared" si="15"/>
        <v>#DIV/0!</v>
      </c>
      <c r="G156" s="276">
        <f t="shared" si="16"/>
        <v>0</v>
      </c>
    </row>
    <row r="157" spans="1:7">
      <c r="A157" s="10">
        <v>323</v>
      </c>
      <c r="B157" s="11" t="s">
        <v>73</v>
      </c>
      <c r="C157" s="12">
        <v>28166.47</v>
      </c>
      <c r="D157" s="12">
        <v>31000</v>
      </c>
      <c r="E157" s="12">
        <v>90725.55</v>
      </c>
      <c r="F157" s="276">
        <f t="shared" si="15"/>
        <v>322.10479339441542</v>
      </c>
      <c r="G157" s="276">
        <f t="shared" si="16"/>
        <v>292.66306451612905</v>
      </c>
    </row>
    <row r="158" spans="1:7">
      <c r="A158" s="10">
        <v>323</v>
      </c>
      <c r="B158" s="11" t="s">
        <v>710</v>
      </c>
      <c r="C158" s="12">
        <v>0</v>
      </c>
      <c r="D158" s="12">
        <v>100</v>
      </c>
      <c r="E158" s="12">
        <v>200.3</v>
      </c>
      <c r="F158" s="276" t="e">
        <f t="shared" si="15"/>
        <v>#DIV/0!</v>
      </c>
      <c r="G158" s="276">
        <f t="shared" si="16"/>
        <v>200.3</v>
      </c>
    </row>
    <row r="159" spans="1:7">
      <c r="A159" s="10">
        <v>323</v>
      </c>
      <c r="B159" s="11" t="s">
        <v>709</v>
      </c>
      <c r="C159" s="12">
        <v>0</v>
      </c>
      <c r="D159" s="12">
        <v>95230</v>
      </c>
      <c r="E159" s="12">
        <v>0</v>
      </c>
      <c r="F159" s="276" t="e">
        <f t="shared" si="15"/>
        <v>#DIV/0!</v>
      </c>
      <c r="G159" s="276">
        <f t="shared" si="16"/>
        <v>0</v>
      </c>
    </row>
    <row r="160" spans="1:7">
      <c r="A160" s="10">
        <v>323</v>
      </c>
      <c r="B160" s="11" t="s">
        <v>74</v>
      </c>
      <c r="C160" s="12">
        <v>2159.3200000000002</v>
      </c>
      <c r="D160" s="12">
        <v>3500</v>
      </c>
      <c r="E160" s="12">
        <v>3738</v>
      </c>
      <c r="F160" s="276">
        <f t="shared" si="15"/>
        <v>173.11005316488524</v>
      </c>
      <c r="G160" s="276">
        <f t="shared" si="16"/>
        <v>106.80000000000001</v>
      </c>
    </row>
    <row r="161" spans="1:11">
      <c r="A161" s="10">
        <v>323</v>
      </c>
      <c r="B161" s="11" t="s">
        <v>602</v>
      </c>
      <c r="C161" s="12">
        <v>602.66999999999996</v>
      </c>
      <c r="D161" s="12">
        <v>350</v>
      </c>
      <c r="E161" s="12">
        <v>1118.31</v>
      </c>
      <c r="F161" s="276">
        <f t="shared" si="15"/>
        <v>185.55926128727165</v>
      </c>
      <c r="G161" s="276">
        <f t="shared" si="16"/>
        <v>319.51714285714286</v>
      </c>
    </row>
    <row r="162" spans="1:11">
      <c r="A162" s="10">
        <v>323</v>
      </c>
      <c r="B162" s="11" t="s">
        <v>75</v>
      </c>
      <c r="C162" s="12">
        <v>42336.65</v>
      </c>
      <c r="D162" s="12">
        <v>45000</v>
      </c>
      <c r="E162" s="12">
        <v>45840.99</v>
      </c>
      <c r="F162" s="276">
        <f t="shared" si="15"/>
        <v>108.27732000524368</v>
      </c>
      <c r="G162" s="276">
        <f t="shared" si="16"/>
        <v>101.86886666666666</v>
      </c>
    </row>
    <row r="163" spans="1:11">
      <c r="A163" s="10">
        <v>323</v>
      </c>
      <c r="B163" s="11" t="s">
        <v>516</v>
      </c>
      <c r="C163" s="12">
        <v>417</v>
      </c>
      <c r="D163" s="12">
        <v>220</v>
      </c>
      <c r="E163" s="12">
        <v>146.24</v>
      </c>
      <c r="F163" s="276">
        <f t="shared" si="15"/>
        <v>35.069544364508396</v>
      </c>
      <c r="G163" s="276">
        <f t="shared" si="16"/>
        <v>66.472727272727269</v>
      </c>
    </row>
    <row r="164" spans="1:11">
      <c r="A164" s="10">
        <v>323</v>
      </c>
      <c r="B164" s="11" t="s">
        <v>76</v>
      </c>
      <c r="C164" s="12">
        <v>2188.23</v>
      </c>
      <c r="D164" s="12">
        <v>2600</v>
      </c>
      <c r="E164" s="12">
        <v>2851.59</v>
      </c>
      <c r="F164" s="276">
        <f t="shared" si="15"/>
        <v>130.31491205220658</v>
      </c>
      <c r="G164" s="276">
        <f t="shared" si="16"/>
        <v>109.67653846153847</v>
      </c>
    </row>
    <row r="165" spans="1:11">
      <c r="A165" s="10">
        <v>323</v>
      </c>
      <c r="B165" s="11" t="s">
        <v>77</v>
      </c>
      <c r="C165" s="12">
        <v>14821</v>
      </c>
      <c r="D165" s="12">
        <v>15000</v>
      </c>
      <c r="E165" s="12">
        <v>5287.99</v>
      </c>
      <c r="F165" s="276">
        <f t="shared" si="15"/>
        <v>35.679036502260303</v>
      </c>
      <c r="G165" s="276">
        <f t="shared" si="16"/>
        <v>35.253266666666669</v>
      </c>
    </row>
    <row r="166" spans="1:11">
      <c r="A166" s="13">
        <v>323</v>
      </c>
      <c r="B166" s="11" t="s">
        <v>78</v>
      </c>
      <c r="C166" s="12">
        <v>3608.05</v>
      </c>
      <c r="D166" s="12">
        <v>4000</v>
      </c>
      <c r="E166" s="12">
        <v>6608.06</v>
      </c>
      <c r="F166" s="276">
        <f t="shared" si="15"/>
        <v>183.14768365183409</v>
      </c>
      <c r="G166" s="276">
        <f t="shared" si="16"/>
        <v>165.20150000000001</v>
      </c>
    </row>
    <row r="167" spans="1:11" ht="24.75">
      <c r="A167" s="10">
        <v>323</v>
      </c>
      <c r="B167" s="14" t="s">
        <v>554</v>
      </c>
      <c r="C167" s="12">
        <v>3968.67</v>
      </c>
      <c r="D167" s="12">
        <v>3700</v>
      </c>
      <c r="E167" s="12">
        <v>5908.81</v>
      </c>
      <c r="F167" s="276">
        <f t="shared" si="15"/>
        <v>148.88640274953576</v>
      </c>
      <c r="G167" s="276">
        <f t="shared" si="16"/>
        <v>159.6975675675676</v>
      </c>
    </row>
    <row r="168" spans="1:11" ht="24.75">
      <c r="A168" s="10">
        <v>323</v>
      </c>
      <c r="B168" s="14" t="s">
        <v>614</v>
      </c>
      <c r="C168" s="12">
        <v>0</v>
      </c>
      <c r="D168" s="12">
        <v>0</v>
      </c>
      <c r="E168" s="12">
        <v>0</v>
      </c>
      <c r="F168" s="337" t="e">
        <f t="shared" ref="F168" si="17">E168/C168*100</f>
        <v>#DIV/0!</v>
      </c>
      <c r="G168" s="337" t="e">
        <f t="shared" ref="G168" si="18">E168/D168*100</f>
        <v>#DIV/0!</v>
      </c>
    </row>
    <row r="169" spans="1:11" ht="24.75">
      <c r="A169" s="229">
        <v>324</v>
      </c>
      <c r="B169" s="343" t="s">
        <v>603</v>
      </c>
      <c r="C169" s="231">
        <f>C170</f>
        <v>220</v>
      </c>
      <c r="D169" s="231">
        <f>D170</f>
        <v>0</v>
      </c>
      <c r="E169" s="231">
        <f>E170</f>
        <v>0</v>
      </c>
      <c r="F169" s="276">
        <f t="shared" si="15"/>
        <v>0</v>
      </c>
      <c r="G169" s="276" t="e">
        <f t="shared" si="16"/>
        <v>#DIV/0!</v>
      </c>
    </row>
    <row r="170" spans="1:11" ht="24.75">
      <c r="A170" s="10">
        <v>324</v>
      </c>
      <c r="B170" s="342" t="s">
        <v>641</v>
      </c>
      <c r="C170" s="12">
        <v>220</v>
      </c>
      <c r="D170" s="12">
        <v>0</v>
      </c>
      <c r="E170" s="12">
        <v>0</v>
      </c>
      <c r="F170" s="276">
        <f t="shared" si="15"/>
        <v>0</v>
      </c>
      <c r="G170" s="276" t="e">
        <f t="shared" si="16"/>
        <v>#DIV/0!</v>
      </c>
    </row>
    <row r="171" spans="1:11">
      <c r="A171" s="29">
        <v>329</v>
      </c>
      <c r="B171" s="30" t="s">
        <v>79</v>
      </c>
      <c r="C171" s="31">
        <f>SUM(C172:C178)</f>
        <v>41461.22</v>
      </c>
      <c r="D171" s="31">
        <f>SUM(D172:D178)</f>
        <v>45700</v>
      </c>
      <c r="E171" s="31">
        <f>SUM(E172:E178)</f>
        <v>43655.740000000005</v>
      </c>
      <c r="F171" s="276">
        <f t="shared" si="15"/>
        <v>105.29294603487307</v>
      </c>
      <c r="G171" s="276">
        <f t="shared" si="16"/>
        <v>95.52678336980307</v>
      </c>
    </row>
    <row r="172" spans="1:11" ht="17.25" customHeight="1">
      <c r="A172" s="333">
        <v>329</v>
      </c>
      <c r="B172" s="334" t="s">
        <v>402</v>
      </c>
      <c r="C172" s="335">
        <v>5694.72</v>
      </c>
      <c r="D172" s="336">
        <v>8300</v>
      </c>
      <c r="E172" s="336">
        <v>5137.6899999999996</v>
      </c>
      <c r="F172" s="337">
        <f t="shared" si="15"/>
        <v>90.218483086086749</v>
      </c>
      <c r="G172" s="337">
        <f t="shared" si="16"/>
        <v>61.899879518072289</v>
      </c>
      <c r="K172">
        <v>15371.44</v>
      </c>
    </row>
    <row r="173" spans="1:11" ht="13.5" customHeight="1">
      <c r="A173" s="333">
        <v>329</v>
      </c>
      <c r="B173" s="338" t="s">
        <v>80</v>
      </c>
      <c r="C173" s="335">
        <v>976.19</v>
      </c>
      <c r="D173" s="336">
        <v>1000</v>
      </c>
      <c r="E173" s="336">
        <v>1583.17</v>
      </c>
      <c r="F173" s="337">
        <f t="shared" si="15"/>
        <v>162.1784693553509</v>
      </c>
      <c r="G173" s="337">
        <f t="shared" si="16"/>
        <v>158.31700000000001</v>
      </c>
      <c r="K173">
        <v>414.82</v>
      </c>
    </row>
    <row r="174" spans="1:11">
      <c r="A174" s="333">
        <v>329</v>
      </c>
      <c r="B174" s="338" t="s">
        <v>81</v>
      </c>
      <c r="C174" s="335">
        <v>2465.35</v>
      </c>
      <c r="D174" s="336">
        <v>5500</v>
      </c>
      <c r="E174" s="339">
        <v>2121.52</v>
      </c>
      <c r="F174" s="337">
        <f t="shared" si="15"/>
        <v>86.05350153122275</v>
      </c>
      <c r="G174" s="337">
        <f t="shared" si="16"/>
        <v>38.573090909090908</v>
      </c>
      <c r="K174">
        <v>215.47</v>
      </c>
    </row>
    <row r="175" spans="1:11">
      <c r="A175" s="333">
        <v>329</v>
      </c>
      <c r="B175" s="338" t="s">
        <v>711</v>
      </c>
      <c r="C175" s="335">
        <v>94.52</v>
      </c>
      <c r="D175" s="336">
        <v>100</v>
      </c>
      <c r="E175" s="339">
        <v>0</v>
      </c>
      <c r="F175" s="337">
        <f t="shared" si="15"/>
        <v>0</v>
      </c>
      <c r="G175" s="337">
        <f t="shared" si="16"/>
        <v>0</v>
      </c>
      <c r="K175">
        <f>SUM(K172:K174)</f>
        <v>16001.73</v>
      </c>
    </row>
    <row r="176" spans="1:11">
      <c r="A176" s="333">
        <v>329</v>
      </c>
      <c r="B176" s="338" t="s">
        <v>82</v>
      </c>
      <c r="C176" s="335">
        <v>2654.46</v>
      </c>
      <c r="D176" s="336">
        <v>2700</v>
      </c>
      <c r="E176" s="336">
        <v>2654.46</v>
      </c>
      <c r="F176" s="337">
        <f t="shared" si="15"/>
        <v>100</v>
      </c>
      <c r="G176" s="337">
        <f t="shared" si="16"/>
        <v>98.313333333333333</v>
      </c>
    </row>
    <row r="177" spans="1:12">
      <c r="A177" s="10">
        <v>329</v>
      </c>
      <c r="B177" s="11" t="s">
        <v>489</v>
      </c>
      <c r="C177" s="242">
        <v>2856.53</v>
      </c>
      <c r="D177" s="12">
        <v>2900</v>
      </c>
      <c r="E177" s="12">
        <v>2521.84</v>
      </c>
      <c r="F177" s="278">
        <f t="shared" si="15"/>
        <v>88.283336775738391</v>
      </c>
      <c r="G177" s="278">
        <f t="shared" si="16"/>
        <v>86.960000000000008</v>
      </c>
    </row>
    <row r="178" spans="1:12">
      <c r="A178" s="29">
        <v>3299</v>
      </c>
      <c r="B178" s="30" t="s">
        <v>79</v>
      </c>
      <c r="C178" s="31">
        <f>SUM(C179:C186)</f>
        <v>26719.449999999997</v>
      </c>
      <c r="D178" s="31">
        <f>SUM(D179:D186)</f>
        <v>25200</v>
      </c>
      <c r="E178" s="31">
        <f>SUM(E179:E186)</f>
        <v>29637.06</v>
      </c>
      <c r="F178" s="278">
        <f t="shared" si="15"/>
        <v>110.91942386538646</v>
      </c>
      <c r="G178" s="278">
        <f t="shared" si="16"/>
        <v>117.60738095238095</v>
      </c>
      <c r="K178">
        <v>414.82</v>
      </c>
    </row>
    <row r="179" spans="1:12">
      <c r="A179" s="63">
        <v>329</v>
      </c>
      <c r="B179" s="11" t="s">
        <v>83</v>
      </c>
      <c r="C179" s="242">
        <v>8088.75</v>
      </c>
      <c r="D179" s="12">
        <v>8100</v>
      </c>
      <c r="E179" s="12">
        <v>16001.73</v>
      </c>
      <c r="F179" s="276">
        <f t="shared" si="15"/>
        <v>197.82698191933238</v>
      </c>
      <c r="G179" s="276">
        <f t="shared" si="16"/>
        <v>197.55222222222221</v>
      </c>
      <c r="K179">
        <v>215.47</v>
      </c>
    </row>
    <row r="180" spans="1:12">
      <c r="A180" s="63">
        <v>329</v>
      </c>
      <c r="B180" s="11" t="s">
        <v>472</v>
      </c>
      <c r="C180" s="242">
        <v>7060.4</v>
      </c>
      <c r="D180" s="12">
        <v>1330</v>
      </c>
      <c r="E180" s="12">
        <v>1330</v>
      </c>
      <c r="F180" s="276">
        <f t="shared" si="15"/>
        <v>18.837459634015072</v>
      </c>
      <c r="G180" s="276">
        <f t="shared" si="16"/>
        <v>100</v>
      </c>
      <c r="K180">
        <f>SUM(K178:K179)</f>
        <v>630.29</v>
      </c>
    </row>
    <row r="181" spans="1:12">
      <c r="A181" s="63">
        <v>329</v>
      </c>
      <c r="B181" s="11" t="s">
        <v>84</v>
      </c>
      <c r="C181" s="242">
        <v>5506.6</v>
      </c>
      <c r="D181" s="12">
        <v>6000</v>
      </c>
      <c r="E181" s="12">
        <v>1330</v>
      </c>
      <c r="F181" s="276">
        <f t="shared" si="15"/>
        <v>24.152834780082085</v>
      </c>
      <c r="G181" s="276">
        <f t="shared" si="16"/>
        <v>22.166666666666668</v>
      </c>
    </row>
    <row r="182" spans="1:12">
      <c r="A182" s="63">
        <v>329</v>
      </c>
      <c r="B182" s="11" t="s">
        <v>85</v>
      </c>
      <c r="C182" s="242">
        <v>3718.85</v>
      </c>
      <c r="D182" s="240">
        <v>6000</v>
      </c>
      <c r="E182" s="12">
        <v>8472.77</v>
      </c>
      <c r="F182" s="276">
        <f t="shared" si="15"/>
        <v>227.83306667383738</v>
      </c>
      <c r="G182" s="276">
        <f t="shared" si="16"/>
        <v>141.21283333333335</v>
      </c>
    </row>
    <row r="183" spans="1:12">
      <c r="A183" s="63">
        <v>329</v>
      </c>
      <c r="B183" s="11" t="s">
        <v>86</v>
      </c>
      <c r="C183" s="242">
        <v>796.32</v>
      </c>
      <c r="D183" s="12">
        <v>800</v>
      </c>
      <c r="E183" s="12">
        <v>796.32</v>
      </c>
      <c r="F183" s="276">
        <f t="shared" si="15"/>
        <v>100</v>
      </c>
      <c r="G183" s="276">
        <f t="shared" si="16"/>
        <v>99.54</v>
      </c>
    </row>
    <row r="184" spans="1:12">
      <c r="A184" s="63">
        <v>329</v>
      </c>
      <c r="B184" s="11" t="s">
        <v>87</v>
      </c>
      <c r="C184" s="242">
        <v>654</v>
      </c>
      <c r="D184" s="12">
        <v>2070</v>
      </c>
      <c r="E184" s="12">
        <v>1101.43</v>
      </c>
      <c r="F184" s="276">
        <f t="shared" si="15"/>
        <v>168.41437308868504</v>
      </c>
      <c r="G184" s="276">
        <f t="shared" si="16"/>
        <v>53.20917874396136</v>
      </c>
      <c r="L184">
        <v>42689.95</v>
      </c>
    </row>
    <row r="185" spans="1:12">
      <c r="A185" s="63">
        <v>329</v>
      </c>
      <c r="B185" s="11" t="s">
        <v>712</v>
      </c>
      <c r="C185" s="242">
        <v>894.53</v>
      </c>
      <c r="D185" s="12">
        <v>900</v>
      </c>
      <c r="E185" s="12">
        <v>259.61</v>
      </c>
      <c r="F185" s="276">
        <f t="shared" si="15"/>
        <v>29.021944484813254</v>
      </c>
      <c r="G185" s="276">
        <f t="shared" si="16"/>
        <v>28.845555555555556</v>
      </c>
    </row>
    <row r="186" spans="1:12">
      <c r="A186" s="63">
        <v>329</v>
      </c>
      <c r="B186" s="11" t="s">
        <v>734</v>
      </c>
      <c r="C186" s="242">
        <v>0</v>
      </c>
      <c r="D186" s="12">
        <v>0</v>
      </c>
      <c r="E186" s="12">
        <v>345.2</v>
      </c>
      <c r="F186" s="276" t="e">
        <f t="shared" si="15"/>
        <v>#DIV/0!</v>
      </c>
      <c r="G186" s="276" t="e">
        <f t="shared" si="16"/>
        <v>#DIV/0!</v>
      </c>
    </row>
    <row r="187" spans="1:12">
      <c r="A187" s="53">
        <v>34</v>
      </c>
      <c r="B187" s="172" t="s">
        <v>88</v>
      </c>
      <c r="C187" s="54">
        <f>SUM(C188+C190)</f>
        <v>1507.73</v>
      </c>
      <c r="D187" s="54">
        <f>SUM(D188+D190)</f>
        <v>1670</v>
      </c>
      <c r="E187" s="54">
        <f>SUM(E188+E190)</f>
        <v>2016.19</v>
      </c>
      <c r="F187" s="276">
        <f t="shared" si="15"/>
        <v>133.72354466648537</v>
      </c>
      <c r="G187" s="276">
        <f t="shared" si="16"/>
        <v>120.72994011976049</v>
      </c>
    </row>
    <row r="188" spans="1:12">
      <c r="A188" s="29">
        <v>342</v>
      </c>
      <c r="B188" s="30" t="s">
        <v>89</v>
      </c>
      <c r="C188" s="31">
        <f>SUM(C189)</f>
        <v>0</v>
      </c>
      <c r="D188" s="31">
        <f>SUM(D189)</f>
        <v>0</v>
      </c>
      <c r="E188" s="31">
        <f>SUM(E189)</f>
        <v>0</v>
      </c>
      <c r="F188" s="276" t="e">
        <f t="shared" si="15"/>
        <v>#DIV/0!</v>
      </c>
      <c r="G188" s="276" t="e">
        <f t="shared" si="16"/>
        <v>#DIV/0!</v>
      </c>
    </row>
    <row r="189" spans="1:12">
      <c r="A189" s="10">
        <v>342</v>
      </c>
      <c r="B189" s="11" t="s">
        <v>90</v>
      </c>
      <c r="C189" s="12">
        <v>0</v>
      </c>
      <c r="D189" s="12">
        <v>0</v>
      </c>
      <c r="E189" s="12">
        <v>0</v>
      </c>
      <c r="F189" s="276" t="e">
        <f t="shared" si="15"/>
        <v>#DIV/0!</v>
      </c>
      <c r="G189" s="276" t="e">
        <f t="shared" si="16"/>
        <v>#DIV/0!</v>
      </c>
    </row>
    <row r="190" spans="1:12">
      <c r="A190" s="29">
        <v>343</v>
      </c>
      <c r="B190" s="30" t="s">
        <v>91</v>
      </c>
      <c r="C190" s="31">
        <f>SUM(C191:C193)</f>
        <v>1507.73</v>
      </c>
      <c r="D190" s="31">
        <f>SUM(D191:D194)</f>
        <v>1670</v>
      </c>
      <c r="E190" s="31">
        <f>SUM(E191:E194)</f>
        <v>2016.19</v>
      </c>
      <c r="F190" s="276">
        <f t="shared" si="15"/>
        <v>133.72354466648537</v>
      </c>
      <c r="G190" s="276">
        <f t="shared" si="16"/>
        <v>120.72994011976049</v>
      </c>
    </row>
    <row r="191" spans="1:12">
      <c r="A191" s="10">
        <v>343</v>
      </c>
      <c r="B191" s="11" t="s">
        <v>92</v>
      </c>
      <c r="C191" s="242">
        <v>1304.67</v>
      </c>
      <c r="D191" s="12">
        <v>1350</v>
      </c>
      <c r="E191" s="12">
        <v>1674.6</v>
      </c>
      <c r="F191" s="276">
        <f t="shared" ref="F191:F227" si="19">E191/C191*100</f>
        <v>128.35429648876726</v>
      </c>
      <c r="G191" s="276">
        <f t="shared" ref="G191:G227" si="20">E191/D191*100</f>
        <v>124.04444444444445</v>
      </c>
    </row>
    <row r="192" spans="1:12">
      <c r="A192" s="10">
        <v>343</v>
      </c>
      <c r="B192" s="11" t="s">
        <v>440</v>
      </c>
      <c r="C192" s="242">
        <v>193.95</v>
      </c>
      <c r="D192" s="12">
        <v>200</v>
      </c>
      <c r="E192" s="12">
        <v>214.92</v>
      </c>
      <c r="F192" s="276">
        <f t="shared" si="19"/>
        <v>110.81206496519722</v>
      </c>
      <c r="G192" s="276">
        <f t="shared" si="20"/>
        <v>107.46</v>
      </c>
    </row>
    <row r="193" spans="1:7">
      <c r="A193" s="10">
        <v>343</v>
      </c>
      <c r="B193" s="11" t="s">
        <v>670</v>
      </c>
      <c r="C193" s="242">
        <v>9.11</v>
      </c>
      <c r="D193" s="12">
        <v>20</v>
      </c>
      <c r="E193" s="12">
        <v>0.23</v>
      </c>
      <c r="F193" s="276">
        <f t="shared" si="19"/>
        <v>2.5246981339187706</v>
      </c>
      <c r="G193" s="276">
        <f t="shared" si="20"/>
        <v>1.1499999999999999</v>
      </c>
    </row>
    <row r="194" spans="1:7">
      <c r="A194" s="10">
        <v>343</v>
      </c>
      <c r="B194" s="11" t="s">
        <v>713</v>
      </c>
      <c r="C194" s="242">
        <v>133.31</v>
      </c>
      <c r="D194" s="12">
        <v>100</v>
      </c>
      <c r="E194" s="12">
        <v>126.44</v>
      </c>
      <c r="F194" s="276">
        <f t="shared" si="19"/>
        <v>94.846598154677068</v>
      </c>
      <c r="G194" s="276">
        <f t="shared" si="20"/>
        <v>126.44</v>
      </c>
    </row>
    <row r="195" spans="1:7">
      <c r="A195" s="53">
        <v>35</v>
      </c>
      <c r="B195" s="172" t="s">
        <v>94</v>
      </c>
      <c r="C195" s="54">
        <f t="shared" ref="C195:E196" si="21">SUM(C196)</f>
        <v>7118.07</v>
      </c>
      <c r="D195" s="54">
        <f t="shared" si="21"/>
        <v>7000</v>
      </c>
      <c r="E195" s="54">
        <f t="shared" si="21"/>
        <v>4660</v>
      </c>
      <c r="F195" s="276">
        <f t="shared" si="19"/>
        <v>65.467184222689582</v>
      </c>
      <c r="G195" s="276">
        <f t="shared" si="20"/>
        <v>66.571428571428569</v>
      </c>
    </row>
    <row r="196" spans="1:7">
      <c r="A196" s="29">
        <v>352</v>
      </c>
      <c r="B196" s="30" t="s">
        <v>95</v>
      </c>
      <c r="C196" s="31">
        <f t="shared" si="21"/>
        <v>7118.07</v>
      </c>
      <c r="D196" s="31">
        <f t="shared" si="21"/>
        <v>7000</v>
      </c>
      <c r="E196" s="31">
        <f t="shared" si="21"/>
        <v>4660</v>
      </c>
      <c r="F196" s="276">
        <f t="shared" si="19"/>
        <v>65.467184222689582</v>
      </c>
      <c r="G196" s="276">
        <f t="shared" si="20"/>
        <v>66.571428571428569</v>
      </c>
    </row>
    <row r="197" spans="1:7">
      <c r="A197" s="10">
        <v>352</v>
      </c>
      <c r="B197" s="11" t="s">
        <v>94</v>
      </c>
      <c r="C197" s="12">
        <v>7118.07</v>
      </c>
      <c r="D197" s="12">
        <v>7000</v>
      </c>
      <c r="E197" s="12">
        <v>4660</v>
      </c>
      <c r="F197" s="276">
        <f t="shared" si="19"/>
        <v>65.467184222689582</v>
      </c>
      <c r="G197" s="276">
        <f t="shared" si="20"/>
        <v>66.571428571428569</v>
      </c>
    </row>
    <row r="198" spans="1:7">
      <c r="A198" s="57">
        <v>36</v>
      </c>
      <c r="B198" s="172" t="s">
        <v>96</v>
      </c>
      <c r="C198" s="58">
        <f>SUM(C199+C201)</f>
        <v>41820.619999999995</v>
      </c>
      <c r="D198" s="58">
        <f>SUM(D199+D201)</f>
        <v>46650</v>
      </c>
      <c r="E198" s="58">
        <f>SUM(E199+E201)</f>
        <v>31214.18</v>
      </c>
      <c r="F198" s="276">
        <f t="shared" si="19"/>
        <v>74.638252613184605</v>
      </c>
      <c r="G198" s="276">
        <f t="shared" si="20"/>
        <v>66.911425509110401</v>
      </c>
    </row>
    <row r="199" spans="1:7">
      <c r="A199" s="33">
        <v>363</v>
      </c>
      <c r="B199" s="30" t="s">
        <v>97</v>
      </c>
      <c r="C199" s="35">
        <f>C200</f>
        <v>4422.53</v>
      </c>
      <c r="D199" s="35">
        <f>D200</f>
        <v>4650</v>
      </c>
      <c r="E199" s="35">
        <f>E200</f>
        <v>5097.84</v>
      </c>
      <c r="F199" s="276">
        <f t="shared" si="19"/>
        <v>115.26976640068017</v>
      </c>
      <c r="G199" s="276">
        <f t="shared" si="20"/>
        <v>109.63096774193548</v>
      </c>
    </row>
    <row r="200" spans="1:7">
      <c r="A200" s="287">
        <v>363</v>
      </c>
      <c r="B200" s="11" t="s">
        <v>502</v>
      </c>
      <c r="C200" s="164">
        <v>4422.53</v>
      </c>
      <c r="D200" s="164">
        <v>4650</v>
      </c>
      <c r="E200" s="164">
        <v>5097.84</v>
      </c>
      <c r="F200" s="276">
        <f t="shared" si="19"/>
        <v>115.26976640068017</v>
      </c>
      <c r="G200" s="276">
        <f t="shared" si="20"/>
        <v>109.63096774193548</v>
      </c>
    </row>
    <row r="201" spans="1:7">
      <c r="A201" s="229">
        <v>366</v>
      </c>
      <c r="B201" s="230" t="s">
        <v>566</v>
      </c>
      <c r="C201" s="231">
        <f>C202</f>
        <v>37398.089999999997</v>
      </c>
      <c r="D201" s="231">
        <f>D202</f>
        <v>42000</v>
      </c>
      <c r="E201" s="231">
        <f>E202</f>
        <v>26116.34</v>
      </c>
      <c r="F201" s="276">
        <f t="shared" si="19"/>
        <v>69.83335245195677</v>
      </c>
      <c r="G201" s="276">
        <f t="shared" si="20"/>
        <v>62.181761904761899</v>
      </c>
    </row>
    <row r="202" spans="1:7">
      <c r="A202" s="10">
        <v>366</v>
      </c>
      <c r="B202" s="11" t="s">
        <v>567</v>
      </c>
      <c r="C202" s="12">
        <v>37398.089999999997</v>
      </c>
      <c r="D202" s="12">
        <v>42000</v>
      </c>
      <c r="E202" s="12">
        <v>26116.34</v>
      </c>
      <c r="F202" s="276">
        <f t="shared" si="19"/>
        <v>69.83335245195677</v>
      </c>
      <c r="G202" s="276">
        <f t="shared" si="20"/>
        <v>62.181761904761899</v>
      </c>
    </row>
    <row r="203" spans="1:7" ht="27" customHeight="1">
      <c r="A203" s="55">
        <v>37</v>
      </c>
      <c r="B203" s="173" t="s">
        <v>98</v>
      </c>
      <c r="C203" s="56">
        <f>SUM(C204+C209)</f>
        <v>27562.239999999998</v>
      </c>
      <c r="D203" s="56">
        <f>SUM(D204+D209)</f>
        <v>29750</v>
      </c>
      <c r="E203" s="56">
        <f>SUM(E204+E209)</f>
        <v>27360.620000000003</v>
      </c>
      <c r="F203" s="276">
        <f t="shared" si="19"/>
        <v>99.268491965819919</v>
      </c>
      <c r="G203" s="276">
        <f t="shared" si="20"/>
        <v>91.968470588235306</v>
      </c>
    </row>
    <row r="204" spans="1:7">
      <c r="A204" s="29">
        <v>3721</v>
      </c>
      <c r="B204" s="30" t="s">
        <v>100</v>
      </c>
      <c r="C204" s="31">
        <f>SUM(C205:C208)</f>
        <v>8167.4</v>
      </c>
      <c r="D204" s="31">
        <f>SUM(D205:D208)</f>
        <v>9500</v>
      </c>
      <c r="E204" s="31">
        <f>SUM(E205:E206)</f>
        <v>5285</v>
      </c>
      <c r="F204" s="276">
        <f t="shared" si="19"/>
        <v>64.708475157332813</v>
      </c>
      <c r="G204" s="276">
        <f t="shared" si="20"/>
        <v>55.631578947368418</v>
      </c>
    </row>
    <row r="205" spans="1:7">
      <c r="A205" s="10">
        <v>3721</v>
      </c>
      <c r="B205" s="11" t="s">
        <v>628</v>
      </c>
      <c r="C205" s="242">
        <v>2700</v>
      </c>
      <c r="D205" s="12">
        <v>3000</v>
      </c>
      <c r="E205" s="12">
        <v>3780</v>
      </c>
      <c r="F205" s="276">
        <f t="shared" si="19"/>
        <v>140</v>
      </c>
      <c r="G205" s="276">
        <f t="shared" si="20"/>
        <v>126</v>
      </c>
    </row>
    <row r="206" spans="1:7">
      <c r="A206" s="10">
        <v>3721</v>
      </c>
      <c r="B206" s="11" t="s">
        <v>629</v>
      </c>
      <c r="C206" s="242">
        <v>1290</v>
      </c>
      <c r="D206" s="12">
        <v>1500</v>
      </c>
      <c r="E206" s="12">
        <v>1505</v>
      </c>
      <c r="F206" s="276">
        <f>E206/C206*100</f>
        <v>116.66666666666667</v>
      </c>
      <c r="G206" s="276">
        <f>E206/D206*100</f>
        <v>100.33333333333334</v>
      </c>
    </row>
    <row r="207" spans="1:7">
      <c r="A207" s="10">
        <v>3721</v>
      </c>
      <c r="B207" s="11" t="s">
        <v>714</v>
      </c>
      <c r="C207" s="242">
        <v>4057.4</v>
      </c>
      <c r="D207" s="12">
        <v>4500</v>
      </c>
      <c r="E207" s="12">
        <v>6600</v>
      </c>
      <c r="F207" s="276">
        <f>E207/C207*100</f>
        <v>162.6657465371913</v>
      </c>
      <c r="G207" s="276">
        <f>E207/D207*100</f>
        <v>146.66666666666666</v>
      </c>
    </row>
    <row r="208" spans="1:7">
      <c r="A208" s="10">
        <v>3721</v>
      </c>
      <c r="B208" s="11" t="s">
        <v>715</v>
      </c>
      <c r="C208" s="242">
        <v>120</v>
      </c>
      <c r="D208" s="12">
        <v>500</v>
      </c>
      <c r="E208" s="12">
        <v>0</v>
      </c>
      <c r="F208" s="276">
        <f>E208/C208*100</f>
        <v>0</v>
      </c>
      <c r="G208" s="276">
        <f>E208/D208*100</f>
        <v>0</v>
      </c>
    </row>
    <row r="209" spans="1:7">
      <c r="A209" s="29">
        <v>3722</v>
      </c>
      <c r="B209" s="30" t="s">
        <v>632</v>
      </c>
      <c r="C209" s="31">
        <f>SUM(C210:C213)</f>
        <v>19394.84</v>
      </c>
      <c r="D209" s="31">
        <f>SUM(D210:D213)</f>
        <v>20250</v>
      </c>
      <c r="E209" s="31">
        <f>SUM(E210:E213)</f>
        <v>22075.620000000003</v>
      </c>
      <c r="F209" s="276">
        <f>E209/C209*100</f>
        <v>113.82213000983768</v>
      </c>
      <c r="G209" s="276">
        <f>E209/D209*100</f>
        <v>109.01540740740742</v>
      </c>
    </row>
    <row r="210" spans="1:7">
      <c r="A210" s="10">
        <v>3722</v>
      </c>
      <c r="B210" s="11" t="s">
        <v>631</v>
      </c>
      <c r="C210" s="242">
        <v>10852.3</v>
      </c>
      <c r="D210" s="12">
        <v>10500</v>
      </c>
      <c r="E210" s="12">
        <v>10022.65</v>
      </c>
      <c r="F210" s="276">
        <f>E210/C210*100</f>
        <v>92.355076803995473</v>
      </c>
      <c r="G210" s="276">
        <f>E210/D210*100</f>
        <v>95.453809523809525</v>
      </c>
    </row>
    <row r="211" spans="1:7">
      <c r="A211" s="10">
        <v>3722</v>
      </c>
      <c r="B211" s="11" t="s">
        <v>630</v>
      </c>
      <c r="C211" s="242">
        <v>0</v>
      </c>
      <c r="D211" s="12">
        <v>700</v>
      </c>
      <c r="E211" s="12">
        <v>281.04000000000002</v>
      </c>
      <c r="F211" s="276" t="e">
        <f t="shared" si="19"/>
        <v>#DIV/0!</v>
      </c>
      <c r="G211" s="276">
        <f t="shared" si="20"/>
        <v>40.148571428571437</v>
      </c>
    </row>
    <row r="212" spans="1:7">
      <c r="A212" s="10">
        <v>3722</v>
      </c>
      <c r="B212" s="11" t="s">
        <v>642</v>
      </c>
      <c r="C212" s="242">
        <v>8542.5400000000009</v>
      </c>
      <c r="D212" s="12">
        <v>8550</v>
      </c>
      <c r="E212" s="12">
        <v>11601.93</v>
      </c>
      <c r="F212" s="276">
        <f>E212/C212*100</f>
        <v>135.8135870595865</v>
      </c>
      <c r="G212" s="276">
        <f>E212/D212*100</f>
        <v>135.69508771929827</v>
      </c>
    </row>
    <row r="213" spans="1:7">
      <c r="A213" s="10">
        <v>3722</v>
      </c>
      <c r="B213" s="11" t="s">
        <v>716</v>
      </c>
      <c r="C213" s="242">
        <v>0</v>
      </c>
      <c r="D213" s="12">
        <v>500</v>
      </c>
      <c r="E213" s="12">
        <v>170</v>
      </c>
      <c r="F213" s="276" t="e">
        <f>E213/C213*100</f>
        <v>#DIV/0!</v>
      </c>
      <c r="G213" s="276">
        <f>E213/D213*100</f>
        <v>34</v>
      </c>
    </row>
    <row r="214" spans="1:7">
      <c r="A214" s="53">
        <v>38</v>
      </c>
      <c r="B214" s="172" t="s">
        <v>101</v>
      </c>
      <c r="C214" s="54">
        <f>SUM(C215+C231+C241)</f>
        <v>75485.59</v>
      </c>
      <c r="D214" s="54">
        <f>SUM(D215+D231+D241)</f>
        <v>93265</v>
      </c>
      <c r="E214" s="54">
        <f>SUM(E215+E231+E241)</f>
        <v>112686.77</v>
      </c>
      <c r="F214" s="276">
        <f t="shared" si="19"/>
        <v>149.28249219486793</v>
      </c>
      <c r="G214" s="276">
        <f t="shared" si="20"/>
        <v>120.82428563769902</v>
      </c>
    </row>
    <row r="215" spans="1:7">
      <c r="A215" s="29">
        <v>381</v>
      </c>
      <c r="B215" s="30" t="s">
        <v>102</v>
      </c>
      <c r="C215" s="31">
        <f>SUM(C216+C228)</f>
        <v>63503.909999999996</v>
      </c>
      <c r="D215" s="31">
        <f>SUM(D216+D228)</f>
        <v>53565</v>
      </c>
      <c r="E215" s="31">
        <f>SUM(E216+E228)</f>
        <v>81386.77</v>
      </c>
      <c r="F215" s="276">
        <f t="shared" si="19"/>
        <v>128.16025029010027</v>
      </c>
      <c r="G215" s="276">
        <f t="shared" si="20"/>
        <v>151.94020349108561</v>
      </c>
    </row>
    <row r="216" spans="1:7">
      <c r="A216" s="365">
        <v>3811</v>
      </c>
      <c r="B216" s="366" t="s">
        <v>103</v>
      </c>
      <c r="C216" s="367">
        <f>SUM(C217:C227)</f>
        <v>48553.909999999996</v>
      </c>
      <c r="D216" s="367">
        <f>SUM(D217:D227)</f>
        <v>48250</v>
      </c>
      <c r="E216" s="367">
        <f>SUM(E217:E227)</f>
        <v>76884.83</v>
      </c>
      <c r="F216" s="276">
        <f t="shared" si="19"/>
        <v>158.3494099651295</v>
      </c>
      <c r="G216" s="276">
        <f t="shared" si="20"/>
        <v>159.34679792746113</v>
      </c>
    </row>
    <row r="217" spans="1:7">
      <c r="A217" s="287">
        <v>381</v>
      </c>
      <c r="B217" s="226" t="s">
        <v>344</v>
      </c>
      <c r="C217" s="164">
        <v>0</v>
      </c>
      <c r="D217" s="164">
        <v>0</v>
      </c>
      <c r="E217" s="164">
        <v>7075</v>
      </c>
      <c r="F217" s="276" t="e">
        <f t="shared" si="19"/>
        <v>#DIV/0!</v>
      </c>
      <c r="G217" s="276" t="e">
        <f t="shared" si="20"/>
        <v>#DIV/0!</v>
      </c>
    </row>
    <row r="218" spans="1:7">
      <c r="A218" s="287">
        <v>381</v>
      </c>
      <c r="B218" s="293" t="s">
        <v>441</v>
      </c>
      <c r="C218" s="18">
        <v>2655</v>
      </c>
      <c r="D218" s="18">
        <v>2700</v>
      </c>
      <c r="E218" s="18">
        <v>2700</v>
      </c>
      <c r="F218" s="276">
        <f t="shared" si="19"/>
        <v>101.69491525423729</v>
      </c>
      <c r="G218" s="276">
        <f t="shared" si="20"/>
        <v>100</v>
      </c>
    </row>
    <row r="219" spans="1:7">
      <c r="A219" s="287">
        <v>381</v>
      </c>
      <c r="B219" s="11" t="s">
        <v>104</v>
      </c>
      <c r="C219" s="242">
        <v>2000</v>
      </c>
      <c r="D219" s="12">
        <v>2500</v>
      </c>
      <c r="E219" s="12">
        <v>3853.26</v>
      </c>
      <c r="F219" s="276">
        <f t="shared" si="19"/>
        <v>192.66300000000001</v>
      </c>
      <c r="G219" s="276">
        <f t="shared" si="20"/>
        <v>154.13040000000001</v>
      </c>
    </row>
    <row r="220" spans="1:7">
      <c r="A220" s="287">
        <v>381</v>
      </c>
      <c r="B220" s="11" t="s">
        <v>105</v>
      </c>
      <c r="C220" s="242">
        <v>649.13</v>
      </c>
      <c r="D220" s="12">
        <v>2000</v>
      </c>
      <c r="E220" s="12">
        <v>6184.06</v>
      </c>
      <c r="F220" s="276">
        <f t="shared" si="19"/>
        <v>952.66895691155855</v>
      </c>
      <c r="G220" s="276">
        <f t="shared" si="20"/>
        <v>309.20300000000003</v>
      </c>
    </row>
    <row r="221" spans="1:7">
      <c r="A221" s="287">
        <v>381</v>
      </c>
      <c r="B221" s="11" t="s">
        <v>106</v>
      </c>
      <c r="C221" s="242">
        <v>19000</v>
      </c>
      <c r="D221" s="12">
        <v>17000</v>
      </c>
      <c r="E221" s="12">
        <v>20000</v>
      </c>
      <c r="F221" s="276">
        <f t="shared" si="19"/>
        <v>105.26315789473684</v>
      </c>
      <c r="G221" s="276">
        <f t="shared" si="20"/>
        <v>117.64705882352942</v>
      </c>
    </row>
    <row r="222" spans="1:7">
      <c r="A222" s="287">
        <v>381</v>
      </c>
      <c r="B222" s="11" t="s">
        <v>107</v>
      </c>
      <c r="C222" s="242">
        <v>1604.1</v>
      </c>
      <c r="D222" s="12">
        <v>1700</v>
      </c>
      <c r="E222" s="12">
        <v>1729.5</v>
      </c>
      <c r="F222" s="276">
        <f t="shared" si="19"/>
        <v>107.81746773891902</v>
      </c>
      <c r="G222" s="276">
        <f t="shared" si="20"/>
        <v>101.73529411764706</v>
      </c>
    </row>
    <row r="223" spans="1:7">
      <c r="A223" s="287">
        <v>381</v>
      </c>
      <c r="B223" s="11" t="s">
        <v>108</v>
      </c>
      <c r="C223" s="242">
        <v>5500</v>
      </c>
      <c r="D223" s="12">
        <v>2500</v>
      </c>
      <c r="E223" s="12">
        <v>5000</v>
      </c>
      <c r="F223" s="276">
        <f t="shared" si="19"/>
        <v>90.909090909090907</v>
      </c>
      <c r="G223" s="276">
        <f t="shared" si="20"/>
        <v>200</v>
      </c>
    </row>
    <row r="224" spans="1:7">
      <c r="A224" s="287">
        <v>381</v>
      </c>
      <c r="B224" s="11" t="s">
        <v>109</v>
      </c>
      <c r="C224" s="242">
        <v>9000</v>
      </c>
      <c r="D224" s="12">
        <v>12000</v>
      </c>
      <c r="E224" s="12">
        <v>20164</v>
      </c>
      <c r="F224" s="276">
        <f t="shared" si="19"/>
        <v>224.04444444444445</v>
      </c>
      <c r="G224" s="276">
        <f t="shared" si="20"/>
        <v>168.03333333333333</v>
      </c>
    </row>
    <row r="225" spans="1:7">
      <c r="A225" s="287">
        <v>381</v>
      </c>
      <c r="B225" s="11" t="s">
        <v>717</v>
      </c>
      <c r="C225" s="242">
        <v>0</v>
      </c>
      <c r="D225" s="12">
        <v>1000</v>
      </c>
      <c r="E225" s="12">
        <v>0</v>
      </c>
      <c r="F225" s="276" t="e">
        <f t="shared" si="19"/>
        <v>#DIV/0!</v>
      </c>
      <c r="G225" s="276">
        <f t="shared" si="20"/>
        <v>0</v>
      </c>
    </row>
    <row r="226" spans="1:7">
      <c r="A226" s="287">
        <v>381</v>
      </c>
      <c r="B226" s="11" t="s">
        <v>110</v>
      </c>
      <c r="C226" s="242">
        <v>3750</v>
      </c>
      <c r="D226" s="12">
        <v>3850</v>
      </c>
      <c r="E226" s="12">
        <v>3850</v>
      </c>
      <c r="F226" s="276">
        <f t="shared" si="19"/>
        <v>102.66666666666666</v>
      </c>
      <c r="G226" s="276">
        <f t="shared" si="20"/>
        <v>100</v>
      </c>
    </row>
    <row r="227" spans="1:7">
      <c r="A227" s="287">
        <v>381</v>
      </c>
      <c r="B227" s="11" t="s">
        <v>643</v>
      </c>
      <c r="C227" s="242">
        <v>4395.68</v>
      </c>
      <c r="D227" s="12">
        <v>3000</v>
      </c>
      <c r="E227" s="12">
        <v>6329.01</v>
      </c>
      <c r="F227" s="276">
        <f t="shared" si="19"/>
        <v>143.98250100098278</v>
      </c>
      <c r="G227" s="276">
        <f t="shared" si="20"/>
        <v>210.96699999999998</v>
      </c>
    </row>
    <row r="228" spans="1:7">
      <c r="A228" s="249">
        <v>3812</v>
      </c>
      <c r="B228" s="250" t="s">
        <v>112</v>
      </c>
      <c r="C228" s="251">
        <f>SUM(C229:C230)</f>
        <v>14950</v>
      </c>
      <c r="D228" s="251">
        <f>SUM(D229:D230)</f>
        <v>5315</v>
      </c>
      <c r="E228" s="251">
        <f>SUM(E229:E230)</f>
        <v>4501.9399999999996</v>
      </c>
      <c r="F228" s="276">
        <f t="shared" ref="F228:F302" si="22">E228/C228*100</f>
        <v>30.113311036789298</v>
      </c>
      <c r="G228" s="276">
        <f t="shared" ref="G228:G302" si="23">E228/D228*100</f>
        <v>84.702539981185325</v>
      </c>
    </row>
    <row r="229" spans="1:7">
      <c r="A229" s="219">
        <v>381</v>
      </c>
      <c r="B229" s="177" t="s">
        <v>473</v>
      </c>
      <c r="C229" s="325">
        <v>11650</v>
      </c>
      <c r="D229" s="240">
        <v>4650</v>
      </c>
      <c r="E229" s="240">
        <v>4077.24</v>
      </c>
      <c r="F229" s="276">
        <f t="shared" si="22"/>
        <v>34.997768240343348</v>
      </c>
      <c r="G229" s="276">
        <f t="shared" si="23"/>
        <v>87.682580645161295</v>
      </c>
    </row>
    <row r="230" spans="1:7">
      <c r="A230" s="219">
        <v>381</v>
      </c>
      <c r="B230" s="177" t="s">
        <v>474</v>
      </c>
      <c r="C230" s="325">
        <v>3300</v>
      </c>
      <c r="D230" s="240">
        <v>665</v>
      </c>
      <c r="E230" s="240">
        <v>424.7</v>
      </c>
      <c r="F230" s="276">
        <f t="shared" si="22"/>
        <v>12.869696969696969</v>
      </c>
      <c r="G230" s="276">
        <f t="shared" si="23"/>
        <v>63.864661654135332</v>
      </c>
    </row>
    <row r="231" spans="1:7">
      <c r="A231" s="41">
        <v>382</v>
      </c>
      <c r="B231" s="30" t="s">
        <v>113</v>
      </c>
      <c r="C231" s="31">
        <f>SUM(C232+C239)</f>
        <v>11981.68</v>
      </c>
      <c r="D231" s="31">
        <f>SUM(D232+D239)</f>
        <v>37000</v>
      </c>
      <c r="E231" s="31">
        <f>SUM(E232+E239)</f>
        <v>31300</v>
      </c>
      <c r="F231" s="276">
        <f t="shared" si="22"/>
        <v>261.23214774555822</v>
      </c>
      <c r="G231" s="276">
        <f t="shared" si="23"/>
        <v>84.594594594594597</v>
      </c>
    </row>
    <row r="232" spans="1:7">
      <c r="A232" s="41">
        <v>3821</v>
      </c>
      <c r="B232" s="30" t="s">
        <v>114</v>
      </c>
      <c r="C232" s="31">
        <f>SUM(C233:C238)</f>
        <v>0</v>
      </c>
      <c r="D232" s="31">
        <f>SUM(D233:D238)</f>
        <v>21000</v>
      </c>
      <c r="E232" s="31">
        <f>SUM(E233:E238)</f>
        <v>19300</v>
      </c>
      <c r="F232" s="276" t="e">
        <f t="shared" si="22"/>
        <v>#DIV/0!</v>
      </c>
      <c r="G232" s="276">
        <f t="shared" si="23"/>
        <v>91.904761904761898</v>
      </c>
    </row>
    <row r="233" spans="1:7" ht="36.75">
      <c r="A233" s="163">
        <v>382</v>
      </c>
      <c r="B233" s="369" t="s">
        <v>644</v>
      </c>
      <c r="C233" s="164">
        <v>0</v>
      </c>
      <c r="D233" s="164">
        <v>1000</v>
      </c>
      <c r="E233" s="164">
        <v>0</v>
      </c>
      <c r="F233" s="276" t="e">
        <f t="shared" si="22"/>
        <v>#DIV/0!</v>
      </c>
      <c r="G233" s="276">
        <f t="shared" si="23"/>
        <v>0</v>
      </c>
    </row>
    <row r="234" spans="1:7">
      <c r="A234" s="13">
        <v>382</v>
      </c>
      <c r="B234" s="11" t="s">
        <v>115</v>
      </c>
      <c r="C234" s="242">
        <v>0</v>
      </c>
      <c r="D234" s="12">
        <v>15000</v>
      </c>
      <c r="E234" s="12">
        <v>16000</v>
      </c>
      <c r="F234" s="276" t="e">
        <f>E234/C234*100</f>
        <v>#DIV/0!</v>
      </c>
      <c r="G234" s="276">
        <f t="shared" si="23"/>
        <v>106.66666666666667</v>
      </c>
    </row>
    <row r="235" spans="1:7">
      <c r="A235" s="13">
        <v>382</v>
      </c>
      <c r="B235" s="11" t="s">
        <v>718</v>
      </c>
      <c r="C235" s="242">
        <v>0</v>
      </c>
      <c r="D235" s="12">
        <v>1000</v>
      </c>
      <c r="E235" s="12">
        <v>0</v>
      </c>
      <c r="F235" s="276" t="e">
        <f>E235/C235*100</f>
        <v>#DIV/0!</v>
      </c>
      <c r="G235" s="276">
        <f t="shared" si="23"/>
        <v>0</v>
      </c>
    </row>
    <row r="236" spans="1:7">
      <c r="A236" s="13">
        <v>382</v>
      </c>
      <c r="B236" s="11" t="s">
        <v>454</v>
      </c>
      <c r="C236" s="242">
        <v>0</v>
      </c>
      <c r="D236" s="12">
        <v>3300</v>
      </c>
      <c r="E236" s="12">
        <v>3300</v>
      </c>
      <c r="F236" s="276" t="e">
        <f t="shared" si="22"/>
        <v>#DIV/0!</v>
      </c>
      <c r="G236" s="276">
        <f t="shared" si="23"/>
        <v>100</v>
      </c>
    </row>
    <row r="237" spans="1:7">
      <c r="A237" s="13">
        <v>382</v>
      </c>
      <c r="B237" s="11" t="s">
        <v>615</v>
      </c>
      <c r="C237" s="242">
        <v>0</v>
      </c>
      <c r="D237" s="12">
        <v>0</v>
      </c>
      <c r="E237" s="12">
        <v>0</v>
      </c>
      <c r="F237" s="276" t="e">
        <f>E237/C237*100</f>
        <v>#DIV/0!</v>
      </c>
      <c r="G237" s="276" t="e">
        <f>E237/D237*100</f>
        <v>#DIV/0!</v>
      </c>
    </row>
    <row r="238" spans="1:7">
      <c r="A238" s="13">
        <v>382</v>
      </c>
      <c r="B238" s="11" t="s">
        <v>116</v>
      </c>
      <c r="C238" s="242">
        <v>0</v>
      </c>
      <c r="D238" s="12">
        <v>700</v>
      </c>
      <c r="E238" s="12">
        <v>0</v>
      </c>
      <c r="F238" s="276" t="e">
        <f t="shared" si="22"/>
        <v>#DIV/0!</v>
      </c>
      <c r="G238" s="276">
        <f t="shared" si="23"/>
        <v>0</v>
      </c>
    </row>
    <row r="239" spans="1:7">
      <c r="A239" s="285">
        <v>3822</v>
      </c>
      <c r="B239" s="230" t="s">
        <v>117</v>
      </c>
      <c r="C239" s="286">
        <f>SUM(C240)</f>
        <v>11981.68</v>
      </c>
      <c r="D239" s="286">
        <f>SUM(D240)</f>
        <v>16000</v>
      </c>
      <c r="E239" s="286">
        <f>SUM(E240)</f>
        <v>12000</v>
      </c>
      <c r="F239" s="276">
        <f t="shared" si="22"/>
        <v>100.15290009414373</v>
      </c>
      <c r="G239" s="276">
        <f t="shared" si="23"/>
        <v>75</v>
      </c>
    </row>
    <row r="240" spans="1:7">
      <c r="A240" s="163">
        <v>382</v>
      </c>
      <c r="B240" s="226" t="s">
        <v>526</v>
      </c>
      <c r="C240" s="244">
        <v>11981.68</v>
      </c>
      <c r="D240" s="164">
        <v>16000</v>
      </c>
      <c r="E240" s="164">
        <v>12000</v>
      </c>
      <c r="F240" s="276">
        <f t="shared" si="22"/>
        <v>100.15290009414373</v>
      </c>
      <c r="G240" s="276">
        <f t="shared" si="23"/>
        <v>75</v>
      </c>
    </row>
    <row r="241" spans="1:7">
      <c r="A241" s="33">
        <v>385</v>
      </c>
      <c r="B241" s="30" t="s">
        <v>118</v>
      </c>
      <c r="C241" s="35">
        <f>SUM(C242)</f>
        <v>0</v>
      </c>
      <c r="D241" s="35">
        <f>SUM(D242)</f>
        <v>2700</v>
      </c>
      <c r="E241" s="35">
        <f>SUM(E242)</f>
        <v>0</v>
      </c>
      <c r="F241" s="276" t="e">
        <f t="shared" si="22"/>
        <v>#DIV/0!</v>
      </c>
      <c r="G241" s="276">
        <f t="shared" si="23"/>
        <v>0</v>
      </c>
    </row>
    <row r="242" spans="1:7">
      <c r="A242" s="10">
        <v>385</v>
      </c>
      <c r="B242" s="11" t="s">
        <v>119</v>
      </c>
      <c r="C242" s="12">
        <v>0</v>
      </c>
      <c r="D242" s="12">
        <v>2700</v>
      </c>
      <c r="E242" s="240">
        <v>0</v>
      </c>
      <c r="F242" s="276" t="e">
        <f t="shared" si="22"/>
        <v>#DIV/0!</v>
      </c>
      <c r="G242" s="276">
        <f t="shared" si="23"/>
        <v>0</v>
      </c>
    </row>
    <row r="243" spans="1:7">
      <c r="A243" s="33">
        <v>386</v>
      </c>
      <c r="B243" s="30" t="s">
        <v>118</v>
      </c>
      <c r="C243" s="35">
        <f>SUM(C244:C246)</f>
        <v>20690.36</v>
      </c>
      <c r="D243" s="35">
        <f>SUM(D244:D246)</f>
        <v>131926</v>
      </c>
      <c r="E243" s="35">
        <f>SUM(E244:E246)</f>
        <v>78653.77</v>
      </c>
      <c r="F243" s="276">
        <f t="shared" ref="F243:F246" si="24">E243/C243*100</f>
        <v>380.14693799431234</v>
      </c>
      <c r="G243" s="276">
        <f>E243/D243*100</f>
        <v>59.61961251004351</v>
      </c>
    </row>
    <row r="244" spans="1:7" ht="24.75">
      <c r="A244" s="374">
        <v>38612</v>
      </c>
      <c r="B244" s="385" t="s">
        <v>719</v>
      </c>
      <c r="C244" s="376">
        <v>0</v>
      </c>
      <c r="D244" s="376">
        <v>7560</v>
      </c>
      <c r="E244" s="376">
        <v>0</v>
      </c>
      <c r="F244" s="276" t="e">
        <f t="shared" si="24"/>
        <v>#DIV/0!</v>
      </c>
      <c r="G244" s="276">
        <f t="shared" ref="G244:G246" si="25">E244/D244*100</f>
        <v>0</v>
      </c>
    </row>
    <row r="245" spans="1:7" ht="24.75">
      <c r="A245" s="374">
        <v>38612</v>
      </c>
      <c r="B245" s="385" t="s">
        <v>720</v>
      </c>
      <c r="C245" s="376">
        <v>0</v>
      </c>
      <c r="D245" s="376">
        <v>104623</v>
      </c>
      <c r="E245" s="376">
        <v>78653.77</v>
      </c>
      <c r="F245" s="276" t="e">
        <f t="shared" si="24"/>
        <v>#DIV/0!</v>
      </c>
      <c r="G245" s="276">
        <f t="shared" si="25"/>
        <v>75.178278198866408</v>
      </c>
    </row>
    <row r="246" spans="1:7" ht="24.75">
      <c r="A246" s="374">
        <v>38612</v>
      </c>
      <c r="B246" s="385" t="s">
        <v>721</v>
      </c>
      <c r="C246" s="376">
        <v>20690.36</v>
      </c>
      <c r="D246" s="376">
        <v>19743</v>
      </c>
      <c r="E246" s="376">
        <v>0</v>
      </c>
      <c r="F246" s="276">
        <f t="shared" si="24"/>
        <v>0</v>
      </c>
      <c r="G246" s="276">
        <f t="shared" si="25"/>
        <v>0</v>
      </c>
    </row>
    <row r="247" spans="1:7">
      <c r="A247" s="37">
        <v>4</v>
      </c>
      <c r="B247" s="176" t="s">
        <v>120</v>
      </c>
      <c r="C247" s="38">
        <f>SUM(C248+C254+C309)</f>
        <v>383601.41000000003</v>
      </c>
      <c r="D247" s="38">
        <f>SUM(D248+D254+D309)</f>
        <v>1179000</v>
      </c>
      <c r="E247" s="38">
        <f>SUM(E248+E254+E309)</f>
        <v>514645.61000000004</v>
      </c>
      <c r="F247" s="276">
        <f t="shared" si="22"/>
        <v>134.16155326436365</v>
      </c>
      <c r="G247" s="276">
        <f t="shared" si="23"/>
        <v>43.651027141645464</v>
      </c>
    </row>
    <row r="248" spans="1:7">
      <c r="A248" s="53">
        <v>41</v>
      </c>
      <c r="B248" s="172" t="s">
        <v>121</v>
      </c>
      <c r="C248" s="54">
        <f>SUM(C249+C251)</f>
        <v>8550</v>
      </c>
      <c r="D248" s="54">
        <f>SUM(D249+D251)</f>
        <v>11650</v>
      </c>
      <c r="E248" s="54">
        <f>SUM(E249+E251)</f>
        <v>20312.5</v>
      </c>
      <c r="F248" s="276">
        <f t="shared" si="22"/>
        <v>237.57309941520469</v>
      </c>
      <c r="G248" s="276">
        <f t="shared" si="23"/>
        <v>174.35622317596565</v>
      </c>
    </row>
    <row r="249" spans="1:7">
      <c r="A249" s="42">
        <v>411</v>
      </c>
      <c r="B249" s="30" t="s">
        <v>122</v>
      </c>
      <c r="C249" s="36">
        <f>SUM(C250)</f>
        <v>0</v>
      </c>
      <c r="D249" s="36">
        <f>SUM(D250)</f>
        <v>5000</v>
      </c>
      <c r="E249" s="36">
        <f>SUM(E250)</f>
        <v>0</v>
      </c>
      <c r="F249" s="276" t="e">
        <f t="shared" si="22"/>
        <v>#DIV/0!</v>
      </c>
      <c r="G249" s="276">
        <f t="shared" si="23"/>
        <v>0</v>
      </c>
    </row>
    <row r="250" spans="1:7">
      <c r="A250" s="6">
        <v>411</v>
      </c>
      <c r="B250" s="11" t="s">
        <v>51</v>
      </c>
      <c r="C250" s="7">
        <v>0</v>
      </c>
      <c r="D250" s="7">
        <v>5000</v>
      </c>
      <c r="E250" s="12">
        <v>0</v>
      </c>
      <c r="F250" s="276" t="e">
        <f t="shared" si="22"/>
        <v>#DIV/0!</v>
      </c>
      <c r="G250" s="276">
        <f t="shared" si="23"/>
        <v>0</v>
      </c>
    </row>
    <row r="251" spans="1:7">
      <c r="A251" s="229">
        <v>412</v>
      </c>
      <c r="B251" s="288" t="s">
        <v>123</v>
      </c>
      <c r="C251" s="231">
        <f>SUM(C252)</f>
        <v>8550</v>
      </c>
      <c r="D251" s="231">
        <f>SUM(D252)</f>
        <v>6650</v>
      </c>
      <c r="E251" s="231">
        <f>SUM(E252:E253)</f>
        <v>20312.5</v>
      </c>
      <c r="F251" s="276">
        <f t="shared" si="22"/>
        <v>237.57309941520469</v>
      </c>
      <c r="G251" s="276">
        <f t="shared" si="23"/>
        <v>305.45112781954884</v>
      </c>
    </row>
    <row r="252" spans="1:7">
      <c r="A252" s="287">
        <v>412</v>
      </c>
      <c r="B252" s="226" t="s">
        <v>404</v>
      </c>
      <c r="C252" s="164">
        <v>8550</v>
      </c>
      <c r="D252" s="164">
        <v>6650</v>
      </c>
      <c r="E252" s="164">
        <v>12000</v>
      </c>
      <c r="F252" s="276">
        <f t="shared" si="22"/>
        <v>140.35087719298244</v>
      </c>
      <c r="G252" s="276">
        <f t="shared" si="23"/>
        <v>180.45112781954887</v>
      </c>
    </row>
    <row r="253" spans="1:7">
      <c r="A253" s="287">
        <v>412</v>
      </c>
      <c r="B253" s="226" t="s">
        <v>735</v>
      </c>
      <c r="C253" s="164">
        <v>0</v>
      </c>
      <c r="D253" s="164">
        <v>0</v>
      </c>
      <c r="E253" s="164">
        <v>8312.5</v>
      </c>
      <c r="F253" s="276" t="e">
        <f t="shared" si="22"/>
        <v>#DIV/0!</v>
      </c>
      <c r="G253" s="276" t="e">
        <f t="shared" si="23"/>
        <v>#DIV/0!</v>
      </c>
    </row>
    <row r="254" spans="1:7">
      <c r="A254" s="53">
        <v>42</v>
      </c>
      <c r="B254" s="172" t="s">
        <v>124</v>
      </c>
      <c r="C254" s="54">
        <f>SUM(C255+C293+C298+C300+C302)</f>
        <v>375051.41000000003</v>
      </c>
      <c r="D254" s="54">
        <f>SUM(D255+D293+D298+D300+D302)</f>
        <v>1167350</v>
      </c>
      <c r="E254" s="54">
        <f>SUM(E255+E293+E298+E300+E302)</f>
        <v>493708.11000000004</v>
      </c>
      <c r="F254" s="276">
        <f t="shared" si="22"/>
        <v>131.63744938327255</v>
      </c>
      <c r="G254" s="276">
        <f t="shared" si="23"/>
        <v>42.29306634685399</v>
      </c>
    </row>
    <row r="255" spans="1:7">
      <c r="A255" s="29">
        <v>421</v>
      </c>
      <c r="B255" s="30" t="s">
        <v>125</v>
      </c>
      <c r="C255" s="31">
        <f>SUM(C256+C270)</f>
        <v>359700.97000000003</v>
      </c>
      <c r="D255" s="31">
        <f>SUM(D256+D270)</f>
        <v>942970</v>
      </c>
      <c r="E255" s="31">
        <f>SUM(E256+E270)</f>
        <v>365815.18</v>
      </c>
      <c r="F255" s="276">
        <f t="shared" si="22"/>
        <v>101.69980358963168</v>
      </c>
      <c r="G255" s="276">
        <f t="shared" si="23"/>
        <v>38.793936180366288</v>
      </c>
    </row>
    <row r="256" spans="1:7">
      <c r="A256" s="29">
        <v>4213</v>
      </c>
      <c r="B256" s="30" t="s">
        <v>645</v>
      </c>
      <c r="C256" s="31">
        <f>SUM(C257:C268)</f>
        <v>36314.480000000003</v>
      </c>
      <c r="D256" s="31">
        <f>SUM(D257:D268)</f>
        <v>40000</v>
      </c>
      <c r="E256" s="31">
        <f>SUM(E257:E269)</f>
        <v>3125</v>
      </c>
      <c r="F256" s="276">
        <f t="shared" si="22"/>
        <v>8.6053827564101137</v>
      </c>
      <c r="G256" s="276">
        <f t="shared" si="23"/>
        <v>7.8125</v>
      </c>
    </row>
    <row r="257" spans="1:12">
      <c r="A257" s="13">
        <v>421</v>
      </c>
      <c r="B257" s="11" t="s">
        <v>568</v>
      </c>
      <c r="C257" s="7">
        <v>1749.86</v>
      </c>
      <c r="D257" s="12">
        <v>40000</v>
      </c>
      <c r="E257" s="12">
        <v>0</v>
      </c>
      <c r="F257" s="276">
        <f t="shared" si="22"/>
        <v>0</v>
      </c>
      <c r="G257" s="276">
        <f>E257/D257*100</f>
        <v>0</v>
      </c>
    </row>
    <row r="258" spans="1:12">
      <c r="A258" s="13">
        <v>421</v>
      </c>
      <c r="B258" s="11" t="s">
        <v>616</v>
      </c>
      <c r="C258" s="7">
        <v>0</v>
      </c>
      <c r="D258" s="12">
        <v>0</v>
      </c>
      <c r="E258" s="12">
        <v>0</v>
      </c>
      <c r="F258" s="276" t="e">
        <f>E258/C258*100</f>
        <v>#DIV/0!</v>
      </c>
      <c r="G258" s="276" t="e">
        <f>E258/D258*100</f>
        <v>#DIV/0!</v>
      </c>
    </row>
    <row r="259" spans="1:12">
      <c r="A259" s="13">
        <v>421</v>
      </c>
      <c r="B259" s="11" t="s">
        <v>730</v>
      </c>
      <c r="C259" s="7">
        <v>34564.620000000003</v>
      </c>
      <c r="D259" s="12">
        <v>0</v>
      </c>
      <c r="E259" s="12">
        <v>0</v>
      </c>
      <c r="F259" s="276">
        <f t="shared" ref="F259:F269" si="26">E259/C259*100</f>
        <v>0</v>
      </c>
      <c r="G259" s="276" t="e">
        <f t="shared" ref="G259:G269" si="27">E259/D259*100</f>
        <v>#DIV/0!</v>
      </c>
    </row>
    <row r="260" spans="1:12">
      <c r="A260" s="13">
        <v>421</v>
      </c>
      <c r="B260" s="11" t="s">
        <v>527</v>
      </c>
      <c r="C260" s="7">
        <v>0</v>
      </c>
      <c r="D260" s="12">
        <v>0</v>
      </c>
      <c r="E260" s="12">
        <v>0</v>
      </c>
      <c r="F260" s="276" t="e">
        <f t="shared" si="26"/>
        <v>#DIV/0!</v>
      </c>
      <c r="G260" s="276" t="e">
        <f t="shared" si="27"/>
        <v>#DIV/0!</v>
      </c>
    </row>
    <row r="261" spans="1:12">
      <c r="A261" s="13">
        <v>421</v>
      </c>
      <c r="B261" s="11" t="s">
        <v>528</v>
      </c>
      <c r="C261" s="7">
        <v>0</v>
      </c>
      <c r="D261" s="12">
        <v>0</v>
      </c>
      <c r="E261" s="12">
        <v>0</v>
      </c>
      <c r="F261" s="276" t="e">
        <f t="shared" si="26"/>
        <v>#DIV/0!</v>
      </c>
      <c r="G261" s="276" t="e">
        <f t="shared" si="27"/>
        <v>#DIV/0!</v>
      </c>
    </row>
    <row r="262" spans="1:12">
      <c r="A262" s="13">
        <v>421</v>
      </c>
      <c r="B262" s="11" t="s">
        <v>617</v>
      </c>
      <c r="C262" s="7">
        <v>0</v>
      </c>
      <c r="D262" s="12">
        <v>0</v>
      </c>
      <c r="E262" s="12">
        <v>0</v>
      </c>
      <c r="F262" s="276" t="e">
        <f t="shared" si="26"/>
        <v>#DIV/0!</v>
      </c>
      <c r="G262" s="276" t="e">
        <f t="shared" si="27"/>
        <v>#DIV/0!</v>
      </c>
    </row>
    <row r="263" spans="1:12">
      <c r="A263" s="13">
        <v>421</v>
      </c>
      <c r="B263" s="11" t="s">
        <v>529</v>
      </c>
      <c r="C263" s="7">
        <v>0</v>
      </c>
      <c r="D263" s="12">
        <v>0</v>
      </c>
      <c r="E263" s="12">
        <v>0</v>
      </c>
      <c r="F263" s="276" t="e">
        <f t="shared" si="26"/>
        <v>#DIV/0!</v>
      </c>
      <c r="G263" s="276" t="e">
        <f t="shared" si="27"/>
        <v>#DIV/0!</v>
      </c>
    </row>
    <row r="264" spans="1:12">
      <c r="A264" s="13">
        <v>421</v>
      </c>
      <c r="B264" s="11" t="s">
        <v>530</v>
      </c>
      <c r="C264" s="7">
        <v>0</v>
      </c>
      <c r="D264" s="12">
        <v>0</v>
      </c>
      <c r="E264" s="12">
        <v>0</v>
      </c>
      <c r="F264" s="276" t="e">
        <f t="shared" si="26"/>
        <v>#DIV/0!</v>
      </c>
      <c r="G264" s="276" t="e">
        <f t="shared" si="27"/>
        <v>#DIV/0!</v>
      </c>
    </row>
    <row r="265" spans="1:12">
      <c r="A265" s="13">
        <v>421</v>
      </c>
      <c r="B265" s="11" t="s">
        <v>531</v>
      </c>
      <c r="C265" s="7">
        <v>0</v>
      </c>
      <c r="D265" s="12">
        <v>0</v>
      </c>
      <c r="E265" s="12">
        <v>0</v>
      </c>
      <c r="F265" s="276" t="e">
        <f t="shared" si="26"/>
        <v>#DIV/0!</v>
      </c>
      <c r="G265" s="276" t="e">
        <f t="shared" si="27"/>
        <v>#DIV/0!</v>
      </c>
    </row>
    <row r="266" spans="1:12">
      <c r="A266" s="13">
        <v>421</v>
      </c>
      <c r="B266" s="11" t="s">
        <v>532</v>
      </c>
      <c r="C266" s="7">
        <v>0</v>
      </c>
      <c r="D266" s="12">
        <v>0</v>
      </c>
      <c r="E266" s="12">
        <v>0</v>
      </c>
      <c r="F266" s="276" t="e">
        <f t="shared" si="26"/>
        <v>#DIV/0!</v>
      </c>
      <c r="G266" s="276" t="e">
        <f t="shared" si="27"/>
        <v>#DIV/0!</v>
      </c>
    </row>
    <row r="267" spans="1:12">
      <c r="A267" s="13">
        <v>421</v>
      </c>
      <c r="B267" s="11" t="s">
        <v>533</v>
      </c>
      <c r="C267" s="7">
        <v>0</v>
      </c>
      <c r="D267" s="12">
        <v>0</v>
      </c>
      <c r="E267" s="12">
        <v>0</v>
      </c>
      <c r="F267" s="276" t="e">
        <f t="shared" si="26"/>
        <v>#DIV/0!</v>
      </c>
      <c r="G267" s="276" t="e">
        <f t="shared" si="27"/>
        <v>#DIV/0!</v>
      </c>
    </row>
    <row r="268" spans="1:12">
      <c r="A268" s="13">
        <v>421</v>
      </c>
      <c r="B268" s="11" t="s">
        <v>534</v>
      </c>
      <c r="C268" s="7">
        <v>0</v>
      </c>
      <c r="D268" s="12">
        <v>0</v>
      </c>
      <c r="E268" s="12">
        <v>0</v>
      </c>
      <c r="F268" s="276" t="e">
        <f t="shared" si="26"/>
        <v>#DIV/0!</v>
      </c>
      <c r="G268" s="276" t="e">
        <f t="shared" si="27"/>
        <v>#DIV/0!</v>
      </c>
    </row>
    <row r="269" spans="1:12">
      <c r="A269" s="13">
        <v>421</v>
      </c>
      <c r="B269" s="11" t="s">
        <v>736</v>
      </c>
      <c r="C269" s="7"/>
      <c r="D269" s="12"/>
      <c r="E269" s="12">
        <v>3125</v>
      </c>
      <c r="F269" s="276" t="e">
        <f t="shared" si="26"/>
        <v>#DIV/0!</v>
      </c>
      <c r="G269" s="276" t="e">
        <f t="shared" si="27"/>
        <v>#DIV/0!</v>
      </c>
    </row>
    <row r="270" spans="1:12">
      <c r="A270" s="43">
        <v>4214</v>
      </c>
      <c r="B270" s="161" t="s">
        <v>126</v>
      </c>
      <c r="C270" s="36">
        <f>SUM(C271:C291)</f>
        <v>323386.49000000005</v>
      </c>
      <c r="D270" s="36">
        <f>SUM(D271:D291)</f>
        <v>902970</v>
      </c>
      <c r="E270" s="36">
        <f>SUM(E271:E292)</f>
        <v>362690.18</v>
      </c>
      <c r="F270" s="276">
        <f t="shared" si="22"/>
        <v>112.15378230550076</v>
      </c>
      <c r="G270" s="276">
        <f t="shared" si="23"/>
        <v>40.166359901214875</v>
      </c>
      <c r="L270" s="386"/>
    </row>
    <row r="271" spans="1:12">
      <c r="A271" s="10">
        <v>421</v>
      </c>
      <c r="B271" s="11" t="s">
        <v>505</v>
      </c>
      <c r="C271" s="242">
        <v>0</v>
      </c>
      <c r="D271" s="12">
        <v>60000</v>
      </c>
      <c r="E271" s="12">
        <v>11093.88</v>
      </c>
      <c r="F271" s="276" t="e">
        <f t="shared" si="22"/>
        <v>#DIV/0!</v>
      </c>
      <c r="G271" s="276">
        <f t="shared" si="23"/>
        <v>18.489799999999999</v>
      </c>
    </row>
    <row r="272" spans="1:12">
      <c r="A272" s="10">
        <v>421</v>
      </c>
      <c r="B272" s="11" t="s">
        <v>722</v>
      </c>
      <c r="C272" s="242">
        <v>500</v>
      </c>
      <c r="D272" s="12">
        <v>44695</v>
      </c>
      <c r="E272" s="12">
        <v>0</v>
      </c>
      <c r="F272" s="276">
        <f t="shared" si="22"/>
        <v>0</v>
      </c>
      <c r="G272" s="276">
        <f t="shared" si="23"/>
        <v>0</v>
      </c>
    </row>
    <row r="273" spans="1:7">
      <c r="A273" s="10">
        <v>421</v>
      </c>
      <c r="B273" s="11" t="s">
        <v>571</v>
      </c>
      <c r="C273" s="242">
        <v>0</v>
      </c>
      <c r="D273" s="12">
        <v>0</v>
      </c>
      <c r="E273" s="12">
        <v>0</v>
      </c>
      <c r="F273" s="276" t="e">
        <f t="shared" si="22"/>
        <v>#DIV/0!</v>
      </c>
      <c r="G273" s="276" t="e">
        <f t="shared" si="23"/>
        <v>#DIV/0!</v>
      </c>
    </row>
    <row r="274" spans="1:7">
      <c r="A274" s="10">
        <v>421</v>
      </c>
      <c r="B274" s="11" t="s">
        <v>569</v>
      </c>
      <c r="C274" s="242">
        <v>0</v>
      </c>
      <c r="D274" s="12">
        <v>0</v>
      </c>
      <c r="E274" s="12">
        <v>0</v>
      </c>
      <c r="F274" s="276" t="e">
        <f t="shared" si="22"/>
        <v>#DIV/0!</v>
      </c>
      <c r="G274" s="276" t="e">
        <f t="shared" si="23"/>
        <v>#DIV/0!</v>
      </c>
    </row>
    <row r="275" spans="1:7">
      <c r="A275" s="10">
        <v>421</v>
      </c>
      <c r="B275" s="11" t="s">
        <v>535</v>
      </c>
      <c r="C275" s="242">
        <v>0</v>
      </c>
      <c r="D275" s="12">
        <v>0</v>
      </c>
      <c r="E275" s="12">
        <v>0</v>
      </c>
      <c r="F275" s="276" t="e">
        <f t="shared" si="22"/>
        <v>#DIV/0!</v>
      </c>
      <c r="G275" s="276" t="e">
        <f t="shared" si="23"/>
        <v>#DIV/0!</v>
      </c>
    </row>
    <row r="276" spans="1:7">
      <c r="A276" s="10">
        <v>421</v>
      </c>
      <c r="B276" s="11" t="s">
        <v>570</v>
      </c>
      <c r="C276" s="242">
        <v>4940.13</v>
      </c>
      <c r="D276" s="12">
        <v>121200</v>
      </c>
      <c r="E276" s="12">
        <v>114259.93</v>
      </c>
      <c r="F276" s="276">
        <f t="shared" si="22"/>
        <v>2312.8931829729177</v>
      </c>
      <c r="G276" s="276">
        <f t="shared" si="23"/>
        <v>94.273869636963695</v>
      </c>
    </row>
    <row r="277" spans="1:7">
      <c r="A277" s="10">
        <v>421</v>
      </c>
      <c r="B277" s="11" t="s">
        <v>420</v>
      </c>
      <c r="C277" s="242">
        <v>174766.91</v>
      </c>
      <c r="D277" s="12">
        <v>5000</v>
      </c>
      <c r="E277" s="12">
        <v>17247.71</v>
      </c>
      <c r="F277" s="276">
        <f t="shared" si="22"/>
        <v>9.8689792020697737</v>
      </c>
      <c r="G277" s="276">
        <f t="shared" si="23"/>
        <v>344.95419999999996</v>
      </c>
    </row>
    <row r="278" spans="1:7">
      <c r="A278" s="10">
        <v>421</v>
      </c>
      <c r="B278" s="11" t="s">
        <v>555</v>
      </c>
      <c r="C278" s="242">
        <v>0</v>
      </c>
      <c r="D278" s="12">
        <v>0</v>
      </c>
      <c r="E278" s="12">
        <v>0</v>
      </c>
      <c r="F278" s="276" t="e">
        <f t="shared" si="22"/>
        <v>#DIV/0!</v>
      </c>
      <c r="G278" s="276" t="e">
        <f t="shared" si="23"/>
        <v>#DIV/0!</v>
      </c>
    </row>
    <row r="279" spans="1:7">
      <c r="A279" s="10">
        <v>421</v>
      </c>
      <c r="B279" s="11" t="s">
        <v>633</v>
      </c>
      <c r="C279" s="242">
        <v>0</v>
      </c>
      <c r="D279" s="12">
        <v>0</v>
      </c>
      <c r="E279" s="12">
        <v>0</v>
      </c>
      <c r="F279" s="276" t="e">
        <f t="shared" si="22"/>
        <v>#DIV/0!</v>
      </c>
      <c r="G279" s="276" t="e">
        <f t="shared" si="23"/>
        <v>#DIV/0!</v>
      </c>
    </row>
    <row r="280" spans="1:7">
      <c r="A280" s="10">
        <v>421</v>
      </c>
      <c r="B280" s="11" t="s">
        <v>646</v>
      </c>
      <c r="C280" s="242">
        <v>0</v>
      </c>
      <c r="D280" s="12">
        <v>0</v>
      </c>
      <c r="E280" s="12">
        <v>0</v>
      </c>
      <c r="F280" s="276" t="e">
        <f t="shared" si="22"/>
        <v>#DIV/0!</v>
      </c>
      <c r="G280" s="276" t="e">
        <f t="shared" si="23"/>
        <v>#DIV/0!</v>
      </c>
    </row>
    <row r="281" spans="1:7">
      <c r="A281" s="10">
        <v>421</v>
      </c>
      <c r="B281" s="11" t="s">
        <v>574</v>
      </c>
      <c r="C281" s="242">
        <v>0</v>
      </c>
      <c r="D281" s="12">
        <v>0</v>
      </c>
      <c r="E281" s="12">
        <v>0</v>
      </c>
      <c r="F281" s="276" t="e">
        <f t="shared" si="22"/>
        <v>#DIV/0!</v>
      </c>
      <c r="G281" s="276" t="e">
        <f t="shared" si="23"/>
        <v>#DIV/0!</v>
      </c>
    </row>
    <row r="282" spans="1:7">
      <c r="A282" s="10">
        <v>421</v>
      </c>
      <c r="B282" s="11" t="s">
        <v>575</v>
      </c>
      <c r="C282" s="242">
        <v>57458.78</v>
      </c>
      <c r="D282" s="12">
        <v>5000</v>
      </c>
      <c r="E282" s="12">
        <v>0</v>
      </c>
      <c r="F282" s="276">
        <f t="shared" si="22"/>
        <v>0</v>
      </c>
      <c r="G282" s="276">
        <f t="shared" si="23"/>
        <v>0</v>
      </c>
    </row>
    <row r="283" spans="1:7">
      <c r="A283" s="10">
        <v>421</v>
      </c>
      <c r="B283" s="11" t="s">
        <v>573</v>
      </c>
      <c r="C283" s="242">
        <v>65404.29</v>
      </c>
      <c r="D283" s="12">
        <v>292000</v>
      </c>
      <c r="E283" s="12">
        <v>205696.28</v>
      </c>
      <c r="F283" s="276">
        <f t="shared" si="22"/>
        <v>314.49967578579322</v>
      </c>
      <c r="G283" s="276">
        <f t="shared" si="23"/>
        <v>70.44393150684931</v>
      </c>
    </row>
    <row r="284" spans="1:7">
      <c r="A284" s="10">
        <v>421</v>
      </c>
      <c r="B284" s="11" t="s">
        <v>572</v>
      </c>
      <c r="C284" s="242">
        <v>2389</v>
      </c>
      <c r="D284" s="12">
        <v>28500</v>
      </c>
      <c r="E284" s="12">
        <v>0</v>
      </c>
      <c r="F284" s="276">
        <f t="shared" si="22"/>
        <v>0</v>
      </c>
      <c r="G284" s="276">
        <f t="shared" si="23"/>
        <v>0</v>
      </c>
    </row>
    <row r="285" spans="1:7">
      <c r="A285" s="10">
        <v>421</v>
      </c>
      <c r="B285" s="11" t="s">
        <v>635</v>
      </c>
      <c r="C285" s="242">
        <v>3202.5</v>
      </c>
      <c r="D285" s="12">
        <v>0</v>
      </c>
      <c r="E285" s="12">
        <v>0</v>
      </c>
      <c r="F285" s="276">
        <f t="shared" si="22"/>
        <v>0</v>
      </c>
      <c r="G285" s="276" t="e">
        <f t="shared" si="23"/>
        <v>#DIV/0!</v>
      </c>
    </row>
    <row r="286" spans="1:7">
      <c r="A286" s="10">
        <v>421</v>
      </c>
      <c r="B286" s="11" t="s">
        <v>634</v>
      </c>
      <c r="C286" s="242">
        <v>3575</v>
      </c>
      <c r="D286" s="12">
        <v>0</v>
      </c>
      <c r="E286" s="12">
        <v>0</v>
      </c>
      <c r="F286" s="276">
        <f t="shared" si="22"/>
        <v>0</v>
      </c>
      <c r="G286" s="276" t="e">
        <f t="shared" si="23"/>
        <v>#DIV/0!</v>
      </c>
    </row>
    <row r="287" spans="1:7">
      <c r="A287" s="10">
        <v>421</v>
      </c>
      <c r="B287" s="11" t="s">
        <v>609</v>
      </c>
      <c r="C287" s="242">
        <v>0</v>
      </c>
      <c r="D287" s="12">
        <v>0</v>
      </c>
      <c r="E287" s="12">
        <v>0</v>
      </c>
      <c r="F287" s="276" t="e">
        <f>E287/C287*100</f>
        <v>#DIV/0!</v>
      </c>
      <c r="G287" s="276" t="e">
        <f>E287/D287*100</f>
        <v>#DIV/0!</v>
      </c>
    </row>
    <row r="288" spans="1:7">
      <c r="A288" s="10">
        <v>421</v>
      </c>
      <c r="B288" s="11" t="s">
        <v>723</v>
      </c>
      <c r="C288" s="242">
        <v>0</v>
      </c>
      <c r="D288" s="12">
        <v>340000</v>
      </c>
      <c r="E288" s="12">
        <v>0</v>
      </c>
      <c r="F288" s="276" t="e">
        <f t="shared" si="22"/>
        <v>#DIV/0!</v>
      </c>
      <c r="G288" s="276">
        <f t="shared" si="23"/>
        <v>0</v>
      </c>
    </row>
    <row r="289" spans="1:7">
      <c r="A289" s="10">
        <v>421</v>
      </c>
      <c r="B289" s="11" t="s">
        <v>731</v>
      </c>
      <c r="C289" s="242">
        <v>1727.71</v>
      </c>
      <c r="D289" s="12"/>
      <c r="E289" s="12"/>
      <c r="F289" s="276">
        <f t="shared" si="22"/>
        <v>0</v>
      </c>
      <c r="G289" s="276" t="e">
        <f t="shared" si="23"/>
        <v>#DIV/0!</v>
      </c>
    </row>
    <row r="290" spans="1:7">
      <c r="A290" s="10">
        <v>421</v>
      </c>
      <c r="B290" s="11" t="s">
        <v>732</v>
      </c>
      <c r="C290" s="242">
        <v>352.39</v>
      </c>
      <c r="D290" s="12"/>
      <c r="E290" s="12"/>
      <c r="F290" s="276">
        <f t="shared" si="22"/>
        <v>0</v>
      </c>
      <c r="G290" s="276" t="e">
        <f t="shared" si="23"/>
        <v>#DIV/0!</v>
      </c>
    </row>
    <row r="291" spans="1:7">
      <c r="A291" s="10">
        <v>421</v>
      </c>
      <c r="B291" s="11" t="s">
        <v>724</v>
      </c>
      <c r="C291" s="242">
        <v>9069.7800000000007</v>
      </c>
      <c r="D291" s="12">
        <v>6575</v>
      </c>
      <c r="E291" s="12">
        <v>8427.58</v>
      </c>
      <c r="F291" s="276">
        <f t="shared" si="22"/>
        <v>92.919343137319757</v>
      </c>
      <c r="G291" s="276">
        <f t="shared" si="23"/>
        <v>128.17612167300382</v>
      </c>
    </row>
    <row r="292" spans="1:7">
      <c r="A292" s="10">
        <v>421</v>
      </c>
      <c r="B292" s="11" t="s">
        <v>737</v>
      </c>
      <c r="C292" s="242"/>
      <c r="D292" s="12"/>
      <c r="E292" s="12">
        <v>5964.8</v>
      </c>
      <c r="F292" s="276" t="e">
        <f t="shared" si="22"/>
        <v>#DIV/0!</v>
      </c>
      <c r="G292" s="276" t="e">
        <f t="shared" si="23"/>
        <v>#DIV/0!</v>
      </c>
    </row>
    <row r="293" spans="1:7">
      <c r="A293" s="41">
        <v>422</v>
      </c>
      <c r="B293" s="30" t="s">
        <v>127</v>
      </c>
      <c r="C293" s="31">
        <f>SUM(C294:C297)</f>
        <v>10927</v>
      </c>
      <c r="D293" s="31">
        <f>SUM(D294:D297)</f>
        <v>54480</v>
      </c>
      <c r="E293" s="31">
        <f>SUM(E294:E297)</f>
        <v>2985.1099999999997</v>
      </c>
      <c r="F293" s="276">
        <f t="shared" si="22"/>
        <v>27.318660199505807</v>
      </c>
      <c r="G293" s="276">
        <f t="shared" si="23"/>
        <v>5.4792767988252562</v>
      </c>
    </row>
    <row r="294" spans="1:7">
      <c r="A294" s="163" t="s">
        <v>128</v>
      </c>
      <c r="B294" s="177" t="s">
        <v>129</v>
      </c>
      <c r="C294" s="246">
        <v>0</v>
      </c>
      <c r="D294" s="164">
        <v>2980</v>
      </c>
      <c r="E294" s="165">
        <v>995</v>
      </c>
      <c r="F294" s="276" t="e">
        <f t="shared" si="22"/>
        <v>#DIV/0!</v>
      </c>
      <c r="G294" s="276">
        <f t="shared" si="23"/>
        <v>33.38926174496644</v>
      </c>
    </row>
    <row r="295" spans="1:7">
      <c r="A295" s="163" t="s">
        <v>128</v>
      </c>
      <c r="B295" s="177" t="s">
        <v>506</v>
      </c>
      <c r="C295" s="246">
        <v>2515</v>
      </c>
      <c r="D295" s="164">
        <v>50000</v>
      </c>
      <c r="E295" s="165">
        <v>0</v>
      </c>
      <c r="F295" s="276">
        <f t="shared" si="22"/>
        <v>0</v>
      </c>
      <c r="G295" s="276">
        <f t="shared" si="23"/>
        <v>0</v>
      </c>
    </row>
    <row r="296" spans="1:7">
      <c r="A296" s="163">
        <v>422</v>
      </c>
      <c r="B296" s="177" t="s">
        <v>421</v>
      </c>
      <c r="C296" s="246">
        <v>8412</v>
      </c>
      <c r="D296" s="164">
        <v>1500</v>
      </c>
      <c r="E296" s="165">
        <v>1990.11</v>
      </c>
      <c r="F296" s="276">
        <f t="shared" si="22"/>
        <v>23.657988587731811</v>
      </c>
      <c r="G296" s="276">
        <f t="shared" si="23"/>
        <v>132.67400000000001</v>
      </c>
    </row>
    <row r="297" spans="1:7">
      <c r="A297" s="163">
        <v>422</v>
      </c>
      <c r="B297" s="177" t="s">
        <v>577</v>
      </c>
      <c r="C297" s="246">
        <v>0</v>
      </c>
      <c r="D297" s="164">
        <v>0</v>
      </c>
      <c r="E297" s="165">
        <v>0</v>
      </c>
      <c r="F297" s="276" t="e">
        <f t="shared" si="22"/>
        <v>#DIV/0!</v>
      </c>
      <c r="G297" s="276" t="e">
        <f t="shared" si="23"/>
        <v>#DIV/0!</v>
      </c>
    </row>
    <row r="298" spans="1:7">
      <c r="A298" s="312">
        <v>423</v>
      </c>
      <c r="B298" s="34" t="s">
        <v>130</v>
      </c>
      <c r="C298" s="35">
        <f>SUM(C299)</f>
        <v>0</v>
      </c>
      <c r="D298" s="35">
        <f>SUM(D299)</f>
        <v>72500</v>
      </c>
      <c r="E298" s="35">
        <f>SUM(E299)</f>
        <v>74623.850000000006</v>
      </c>
      <c r="F298" s="313" t="e">
        <f t="shared" si="22"/>
        <v>#DIV/0!</v>
      </c>
      <c r="G298" s="313">
        <f t="shared" si="23"/>
        <v>102.92944827586209</v>
      </c>
    </row>
    <row r="299" spans="1:7">
      <c r="A299" s="13">
        <v>423</v>
      </c>
      <c r="B299" s="11" t="s">
        <v>576</v>
      </c>
      <c r="C299" s="12">
        <v>0</v>
      </c>
      <c r="D299" s="12">
        <v>72500</v>
      </c>
      <c r="E299" s="12">
        <v>74623.850000000006</v>
      </c>
      <c r="F299" s="276" t="e">
        <f t="shared" si="22"/>
        <v>#DIV/0!</v>
      </c>
      <c r="G299" s="276">
        <f t="shared" si="23"/>
        <v>102.92944827586209</v>
      </c>
    </row>
    <row r="300" spans="1:7">
      <c r="A300" s="41">
        <v>424</v>
      </c>
      <c r="B300" s="30" t="s">
        <v>131</v>
      </c>
      <c r="C300" s="31">
        <f>SUM(C301)</f>
        <v>4423.4399999999996</v>
      </c>
      <c r="D300" s="31">
        <f>SUM(D301)</f>
        <v>4950</v>
      </c>
      <c r="E300" s="31">
        <f>SUM(E301)</f>
        <v>8725.57</v>
      </c>
      <c r="F300" s="276">
        <f t="shared" si="22"/>
        <v>197.25756424863908</v>
      </c>
      <c r="G300" s="276">
        <f t="shared" si="23"/>
        <v>176.27414141414141</v>
      </c>
    </row>
    <row r="301" spans="1:7">
      <c r="A301" s="13">
        <v>424</v>
      </c>
      <c r="B301" s="11" t="s">
        <v>132</v>
      </c>
      <c r="C301" s="12">
        <v>4423.4399999999996</v>
      </c>
      <c r="D301" s="12">
        <v>4950</v>
      </c>
      <c r="E301" s="12">
        <v>8725.57</v>
      </c>
      <c r="F301" s="276">
        <f t="shared" si="22"/>
        <v>197.25756424863908</v>
      </c>
      <c r="G301" s="276">
        <f t="shared" si="23"/>
        <v>176.27414141414141</v>
      </c>
    </row>
    <row r="302" spans="1:7">
      <c r="A302" s="285">
        <v>426</v>
      </c>
      <c r="B302" s="288" t="s">
        <v>133</v>
      </c>
      <c r="C302" s="231">
        <f>SUM(C303:C304)</f>
        <v>0</v>
      </c>
      <c r="D302" s="231">
        <f>SUM(D303:D308)</f>
        <v>92450</v>
      </c>
      <c r="E302" s="231">
        <f>SUM(E303:E308)</f>
        <v>41558.400000000001</v>
      </c>
      <c r="F302" s="276" t="e">
        <f t="shared" si="22"/>
        <v>#DIV/0!</v>
      </c>
      <c r="G302" s="276">
        <f t="shared" si="23"/>
        <v>44.952298539751219</v>
      </c>
    </row>
    <row r="303" spans="1:7">
      <c r="A303" s="163">
        <v>426</v>
      </c>
      <c r="B303" s="226" t="s">
        <v>537</v>
      </c>
      <c r="C303" s="164">
        <v>0</v>
      </c>
      <c r="D303" s="164">
        <v>0</v>
      </c>
      <c r="E303" s="164">
        <v>0</v>
      </c>
      <c r="F303" s="276" t="e">
        <f t="shared" ref="F303:F318" si="28">E303/C303*100</f>
        <v>#DIV/0!</v>
      </c>
      <c r="G303" s="276" t="e">
        <f t="shared" ref="G303:G318" si="29">E303/D303*100</f>
        <v>#DIV/0!</v>
      </c>
    </row>
    <row r="304" spans="1:7" ht="24.75">
      <c r="A304" s="163">
        <v>426</v>
      </c>
      <c r="B304" s="369" t="s">
        <v>536</v>
      </c>
      <c r="C304" s="164">
        <v>0</v>
      </c>
      <c r="D304" s="164">
        <v>0</v>
      </c>
      <c r="E304" s="164">
        <v>0</v>
      </c>
      <c r="F304" s="276" t="e">
        <f t="shared" si="28"/>
        <v>#DIV/0!</v>
      </c>
      <c r="G304" s="276" t="e">
        <f t="shared" si="29"/>
        <v>#DIV/0!</v>
      </c>
    </row>
    <row r="305" spans="1:7">
      <c r="A305" s="163">
        <v>426</v>
      </c>
      <c r="B305" s="369" t="s">
        <v>725</v>
      </c>
      <c r="C305" s="164">
        <v>0</v>
      </c>
      <c r="D305" s="164">
        <v>5500</v>
      </c>
      <c r="E305" s="164"/>
      <c r="F305" s="276" t="e">
        <f t="shared" si="28"/>
        <v>#DIV/0!</v>
      </c>
      <c r="G305" s="276">
        <f t="shared" si="29"/>
        <v>0</v>
      </c>
    </row>
    <row r="306" spans="1:7">
      <c r="A306" s="163">
        <v>426</v>
      </c>
      <c r="B306" s="369" t="s">
        <v>726</v>
      </c>
      <c r="C306" s="164">
        <v>0</v>
      </c>
      <c r="D306" s="164">
        <v>25800</v>
      </c>
      <c r="E306" s="164"/>
      <c r="F306" s="276" t="e">
        <f t="shared" si="28"/>
        <v>#DIV/0!</v>
      </c>
      <c r="G306" s="276">
        <f t="shared" si="29"/>
        <v>0</v>
      </c>
    </row>
    <row r="307" spans="1:7">
      <c r="A307" s="163">
        <v>426</v>
      </c>
      <c r="B307" s="369" t="s">
        <v>727</v>
      </c>
      <c r="C307" s="164">
        <v>0</v>
      </c>
      <c r="D307" s="164">
        <v>60000</v>
      </c>
      <c r="E307" s="164">
        <v>41558.400000000001</v>
      </c>
      <c r="F307" s="276" t="e">
        <f t="shared" si="28"/>
        <v>#DIV/0!</v>
      </c>
      <c r="G307" s="276">
        <f t="shared" si="29"/>
        <v>69.26400000000001</v>
      </c>
    </row>
    <row r="308" spans="1:7">
      <c r="A308" s="163">
        <v>426</v>
      </c>
      <c r="B308" s="369" t="s">
        <v>442</v>
      </c>
      <c r="C308" s="164">
        <v>0</v>
      </c>
      <c r="D308" s="164">
        <v>1150</v>
      </c>
      <c r="E308" s="164"/>
      <c r="F308" s="276" t="e">
        <f t="shared" si="28"/>
        <v>#DIV/0!</v>
      </c>
      <c r="G308" s="276">
        <f t="shared" si="29"/>
        <v>0</v>
      </c>
    </row>
    <row r="309" spans="1:7">
      <c r="A309" s="53">
        <v>45</v>
      </c>
      <c r="B309" s="172" t="s">
        <v>134</v>
      </c>
      <c r="C309" s="54">
        <f t="shared" ref="C309:E310" si="30">SUM(C310)</f>
        <v>0</v>
      </c>
      <c r="D309" s="54">
        <f t="shared" si="30"/>
        <v>0</v>
      </c>
      <c r="E309" s="54">
        <f t="shared" si="30"/>
        <v>625</v>
      </c>
      <c r="F309" s="276" t="e">
        <f>E309/C309*100</f>
        <v>#DIV/0!</v>
      </c>
      <c r="G309" s="276" t="e">
        <f>E309/D309*100</f>
        <v>#DIV/0!</v>
      </c>
    </row>
    <row r="310" spans="1:7">
      <c r="A310" s="41">
        <v>451</v>
      </c>
      <c r="B310" s="30" t="s">
        <v>647</v>
      </c>
      <c r="C310" s="31">
        <f t="shared" si="30"/>
        <v>0</v>
      </c>
      <c r="D310" s="31">
        <f t="shared" si="30"/>
        <v>0</v>
      </c>
      <c r="E310" s="31">
        <f t="shared" si="30"/>
        <v>625</v>
      </c>
      <c r="F310" s="276" t="e">
        <f t="shared" si="28"/>
        <v>#DIV/0!</v>
      </c>
      <c r="G310" s="276" t="e">
        <f t="shared" si="29"/>
        <v>#DIV/0!</v>
      </c>
    </row>
    <row r="311" spans="1:7">
      <c r="A311" s="163">
        <v>451</v>
      </c>
      <c r="B311" s="226" t="s">
        <v>477</v>
      </c>
      <c r="C311" s="164">
        <v>0</v>
      </c>
      <c r="D311" s="164">
        <v>0</v>
      </c>
      <c r="E311" s="164">
        <v>625</v>
      </c>
      <c r="F311" s="276" t="e">
        <f t="shared" si="28"/>
        <v>#DIV/0!</v>
      </c>
      <c r="G311" s="276" t="e">
        <f t="shared" si="29"/>
        <v>#DIV/0!</v>
      </c>
    </row>
    <row r="312" spans="1:7">
      <c r="A312" s="37">
        <v>5</v>
      </c>
      <c r="B312" s="176" t="s">
        <v>136</v>
      </c>
      <c r="C312" s="38">
        <f>SUM(C313)</f>
        <v>12743.04</v>
      </c>
      <c r="D312" s="38">
        <f t="shared" ref="D312:E314" si="31">SUM(D313)</f>
        <v>15000</v>
      </c>
      <c r="E312" s="38">
        <f t="shared" si="31"/>
        <v>14916.48</v>
      </c>
      <c r="F312" s="276">
        <f t="shared" si="28"/>
        <v>117.05589874943499</v>
      </c>
      <c r="G312" s="276">
        <f t="shared" si="29"/>
        <v>99.443200000000004</v>
      </c>
    </row>
    <row r="313" spans="1:7">
      <c r="A313" s="53">
        <v>54</v>
      </c>
      <c r="B313" s="172" t="s">
        <v>137</v>
      </c>
      <c r="C313" s="54">
        <f>SUM(C314)</f>
        <v>12743.04</v>
      </c>
      <c r="D313" s="54">
        <f t="shared" si="31"/>
        <v>15000</v>
      </c>
      <c r="E313" s="54">
        <f t="shared" si="31"/>
        <v>14916.48</v>
      </c>
      <c r="F313" s="276">
        <f t="shared" si="28"/>
        <v>117.05589874943499</v>
      </c>
      <c r="G313" s="276">
        <f t="shared" si="29"/>
        <v>99.443200000000004</v>
      </c>
    </row>
    <row r="314" spans="1:7">
      <c r="A314" s="42">
        <v>542</v>
      </c>
      <c r="B314" s="30" t="s">
        <v>137</v>
      </c>
      <c r="C314" s="36">
        <f>SUM(C315)</f>
        <v>12743.04</v>
      </c>
      <c r="D314" s="36">
        <f t="shared" si="31"/>
        <v>15000</v>
      </c>
      <c r="E314" s="36">
        <f t="shared" si="31"/>
        <v>14916.48</v>
      </c>
      <c r="F314" s="276">
        <f t="shared" si="28"/>
        <v>117.05589874943499</v>
      </c>
      <c r="G314" s="276">
        <f t="shared" si="29"/>
        <v>99.443200000000004</v>
      </c>
    </row>
    <row r="315" spans="1:7">
      <c r="A315" s="6">
        <v>542</v>
      </c>
      <c r="B315" s="11" t="s">
        <v>138</v>
      </c>
      <c r="C315" s="7">
        <v>12743.04</v>
      </c>
      <c r="D315" s="7">
        <v>15000</v>
      </c>
      <c r="E315" s="12">
        <v>14916.48</v>
      </c>
      <c r="F315" s="276">
        <f t="shared" si="28"/>
        <v>117.05589874943499</v>
      </c>
      <c r="G315" s="276">
        <f t="shared" si="29"/>
        <v>99.443200000000004</v>
      </c>
    </row>
    <row r="316" spans="1:7">
      <c r="A316" s="96">
        <v>9</v>
      </c>
      <c r="B316" s="178" t="s">
        <v>169</v>
      </c>
      <c r="C316" s="100">
        <f>SUM(C317)</f>
        <v>193029.94</v>
      </c>
      <c r="D316" s="100">
        <f>D318</f>
        <v>-240326</v>
      </c>
      <c r="E316" s="100">
        <f>SUM(E317)</f>
        <v>-202374.05</v>
      </c>
      <c r="F316" s="276">
        <f t="shared" si="28"/>
        <v>-104.8407568276714</v>
      </c>
      <c r="G316" s="276">
        <f t="shared" si="29"/>
        <v>84.208138112397322</v>
      </c>
    </row>
    <row r="317" spans="1:7">
      <c r="A317" s="98">
        <v>92</v>
      </c>
      <c r="B317" s="179" t="s">
        <v>382</v>
      </c>
      <c r="C317" s="99">
        <f>SUM(C318)</f>
        <v>193029.94</v>
      </c>
      <c r="D317" s="99">
        <f>SUM(D318)</f>
        <v>-240326</v>
      </c>
      <c r="E317" s="99">
        <f>SUM(E318)</f>
        <v>-202374.05</v>
      </c>
      <c r="F317" s="276">
        <f t="shared" si="28"/>
        <v>-104.8407568276714</v>
      </c>
      <c r="G317" s="276">
        <f t="shared" si="29"/>
        <v>84.208138112397322</v>
      </c>
    </row>
    <row r="318" spans="1:7" ht="24.75">
      <c r="A318" s="322">
        <v>922</v>
      </c>
      <c r="B318" s="370" t="s">
        <v>648</v>
      </c>
      <c r="C318" s="304">
        <v>193029.94</v>
      </c>
      <c r="D318" s="302">
        <v>-240326</v>
      </c>
      <c r="E318" s="304">
        <v>-202374.05</v>
      </c>
      <c r="F318" s="323">
        <f t="shared" si="28"/>
        <v>-104.8407568276714</v>
      </c>
      <c r="G318" s="323">
        <f t="shared" si="29"/>
        <v>84.208138112397322</v>
      </c>
    </row>
    <row r="319" spans="1:7">
      <c r="A319" s="390" t="s">
        <v>139</v>
      </c>
      <c r="B319" s="390"/>
      <c r="C319" s="390"/>
      <c r="D319" s="390"/>
      <c r="E319" s="390"/>
      <c r="F319" s="390"/>
      <c r="G319" s="390"/>
    </row>
    <row r="320" spans="1:7">
      <c r="A320" s="401" t="s">
        <v>140</v>
      </c>
      <c r="B320" s="401"/>
      <c r="C320" s="401"/>
      <c r="D320" s="401"/>
      <c r="E320" s="401"/>
      <c r="F320" s="401"/>
      <c r="G320" s="401"/>
    </row>
    <row r="321" spans="1:7">
      <c r="A321" s="392" t="s">
        <v>141</v>
      </c>
      <c r="B321" s="392"/>
      <c r="C321" s="392"/>
      <c r="D321" s="392"/>
      <c r="E321" s="392"/>
      <c r="F321" s="392"/>
      <c r="G321" s="392"/>
    </row>
    <row r="322" spans="1:7">
      <c r="A322" s="80" t="s">
        <v>142</v>
      </c>
      <c r="B322" s="71"/>
      <c r="C322" s="71"/>
      <c r="D322" s="71"/>
      <c r="E322" s="71"/>
      <c r="F322" s="261"/>
      <c r="G322" s="261"/>
    </row>
    <row r="323" spans="1:7" ht="15.75" thickBot="1">
      <c r="A323" s="80"/>
      <c r="B323" s="71"/>
      <c r="C323" s="71"/>
      <c r="D323" s="71"/>
      <c r="E323" s="71"/>
      <c r="F323" s="261"/>
      <c r="G323" s="261"/>
    </row>
    <row r="324" spans="1:7" ht="15.75" thickBot="1">
      <c r="A324" s="403" t="s">
        <v>143</v>
      </c>
      <c r="B324" s="404"/>
      <c r="C324" s="89">
        <f>SUM(C327+C384+C390)</f>
        <v>966237.0399999998</v>
      </c>
      <c r="D324" s="89">
        <f>SUM(D327+D384+D390)</f>
        <v>0</v>
      </c>
      <c r="E324" s="89">
        <f>SUM(E327+E384+E390)</f>
        <v>0</v>
      </c>
      <c r="F324" s="279">
        <f>E324/C324*100</f>
        <v>0</v>
      </c>
      <c r="G324" s="280" t="e">
        <f>E324/D324*100</f>
        <v>#DIV/0!</v>
      </c>
    </row>
    <row r="325" spans="1:7" ht="15.75" thickBot="1">
      <c r="A325" s="19"/>
      <c r="B325" s="84"/>
      <c r="C325" s="20"/>
      <c r="D325" s="20"/>
      <c r="E325" s="20"/>
      <c r="F325" s="277"/>
      <c r="G325" s="277"/>
    </row>
    <row r="326" spans="1:7" ht="60.75" thickBot="1">
      <c r="A326" s="90" t="s">
        <v>19</v>
      </c>
      <c r="B326" s="91" t="s">
        <v>20</v>
      </c>
      <c r="C326" s="160" t="s">
        <v>698</v>
      </c>
      <c r="D326" s="160" t="s">
        <v>699</v>
      </c>
      <c r="E326" s="72" t="s">
        <v>697</v>
      </c>
      <c r="F326" s="275" t="s">
        <v>739</v>
      </c>
      <c r="G326" s="275" t="s">
        <v>740</v>
      </c>
    </row>
    <row r="327" spans="1:7">
      <c r="A327" s="95">
        <v>6</v>
      </c>
      <c r="B327" s="178" t="s">
        <v>21</v>
      </c>
      <c r="C327" s="100">
        <f>SUM(C328+C338+C349+C363+C373+C381)</f>
        <v>939703.10999999987</v>
      </c>
      <c r="D327" s="100">
        <f>SUM(D328+D338+D349+D363+D373+D381)</f>
        <v>0</v>
      </c>
      <c r="E327" s="100">
        <f>SUM(E328+E338+E349+E363+E373+E381)</f>
        <v>0</v>
      </c>
      <c r="F327" s="169">
        <f t="shared" ref="F327:F351" si="32">E327/C327*100</f>
        <v>0</v>
      </c>
      <c r="G327" s="169" t="e">
        <f t="shared" ref="G327:G351" si="33">E327/D327*100</f>
        <v>#DIV/0!</v>
      </c>
    </row>
    <row r="328" spans="1:7">
      <c r="A328" s="97">
        <v>61</v>
      </c>
      <c r="B328" s="179" t="s">
        <v>22</v>
      </c>
      <c r="C328" s="99">
        <f>SUM(C329:C337)</f>
        <v>188765.61000000002</v>
      </c>
      <c r="D328" s="99">
        <f>SUM(D329:D337)</f>
        <v>0</v>
      </c>
      <c r="E328" s="99">
        <f>SUM(E329:E337)</f>
        <v>0</v>
      </c>
      <c r="F328" s="169">
        <f t="shared" si="32"/>
        <v>0</v>
      </c>
      <c r="G328" s="169" t="e">
        <f t="shared" si="33"/>
        <v>#DIV/0!</v>
      </c>
    </row>
    <row r="329" spans="1:7">
      <c r="A329" s="92">
        <v>611</v>
      </c>
      <c r="B329" s="180" t="s">
        <v>144</v>
      </c>
      <c r="C329" s="16">
        <v>134473.48000000001</v>
      </c>
      <c r="D329" s="247"/>
      <c r="E329" s="16"/>
      <c r="F329" s="169">
        <f t="shared" si="32"/>
        <v>0</v>
      </c>
      <c r="G329" s="169" t="e">
        <f t="shared" si="33"/>
        <v>#DIV/0!</v>
      </c>
    </row>
    <row r="330" spans="1:7">
      <c r="A330" s="92">
        <v>611</v>
      </c>
      <c r="B330" s="180" t="s">
        <v>145</v>
      </c>
      <c r="C330" s="16">
        <v>19595.849999999999</v>
      </c>
      <c r="D330" s="247"/>
      <c r="E330" s="16"/>
      <c r="F330" s="169">
        <f t="shared" si="32"/>
        <v>0</v>
      </c>
      <c r="G330" s="169" t="e">
        <f t="shared" si="33"/>
        <v>#DIV/0!</v>
      </c>
    </row>
    <row r="331" spans="1:7">
      <c r="A331" s="92">
        <v>611</v>
      </c>
      <c r="B331" s="180" t="s">
        <v>146</v>
      </c>
      <c r="C331" s="16">
        <v>6487.29</v>
      </c>
      <c r="D331" s="247"/>
      <c r="E331" s="16"/>
      <c r="F331" s="169">
        <f t="shared" si="32"/>
        <v>0</v>
      </c>
      <c r="G331" s="169" t="e">
        <f t="shared" si="33"/>
        <v>#DIV/0!</v>
      </c>
    </row>
    <row r="332" spans="1:7">
      <c r="A332" s="92">
        <v>611</v>
      </c>
      <c r="B332" s="180" t="s">
        <v>147</v>
      </c>
      <c r="C332" s="16">
        <v>18777.830000000002</v>
      </c>
      <c r="D332" s="247"/>
      <c r="E332" s="16"/>
      <c r="F332" s="169">
        <f t="shared" si="32"/>
        <v>0</v>
      </c>
      <c r="G332" s="169" t="e">
        <f t="shared" si="33"/>
        <v>#DIV/0!</v>
      </c>
    </row>
    <row r="333" spans="1:7" ht="24">
      <c r="A333" s="92">
        <v>611</v>
      </c>
      <c r="B333" s="373" t="s">
        <v>676</v>
      </c>
      <c r="C333" s="16">
        <v>-14916.46</v>
      </c>
      <c r="D333" s="247"/>
      <c r="E333" s="16"/>
      <c r="F333" s="169">
        <f t="shared" si="32"/>
        <v>0</v>
      </c>
      <c r="G333" s="169" t="e">
        <f t="shared" si="33"/>
        <v>#DIV/0!</v>
      </c>
    </row>
    <row r="334" spans="1:7">
      <c r="A334" s="93">
        <v>613</v>
      </c>
      <c r="B334" s="180" t="s">
        <v>148</v>
      </c>
      <c r="C334" s="16">
        <v>0</v>
      </c>
      <c r="D334" s="16"/>
      <c r="E334" s="16"/>
      <c r="F334" s="169" t="e">
        <f t="shared" si="32"/>
        <v>#DIV/0!</v>
      </c>
      <c r="G334" s="169" t="e">
        <f t="shared" si="33"/>
        <v>#DIV/0!</v>
      </c>
    </row>
    <row r="335" spans="1:7">
      <c r="A335" s="93">
        <v>613</v>
      </c>
      <c r="B335" s="180" t="s">
        <v>149</v>
      </c>
      <c r="C335" s="16">
        <v>20265.22</v>
      </c>
      <c r="D335" s="16"/>
      <c r="E335" s="16"/>
      <c r="F335" s="169">
        <f t="shared" si="32"/>
        <v>0</v>
      </c>
      <c r="G335" s="169" t="e">
        <f t="shared" si="33"/>
        <v>#DIV/0!</v>
      </c>
    </row>
    <row r="336" spans="1:7">
      <c r="A336" s="93">
        <v>614</v>
      </c>
      <c r="B336" s="180" t="s">
        <v>150</v>
      </c>
      <c r="C336" s="16">
        <v>4082.4</v>
      </c>
      <c r="D336" s="16"/>
      <c r="E336" s="16"/>
      <c r="F336" s="169">
        <f t="shared" si="32"/>
        <v>0</v>
      </c>
      <c r="G336" s="169" t="e">
        <f t="shared" si="33"/>
        <v>#DIV/0!</v>
      </c>
    </row>
    <row r="337" spans="1:7">
      <c r="A337" s="93">
        <v>614</v>
      </c>
      <c r="B337" s="180" t="s">
        <v>151</v>
      </c>
      <c r="C337" s="16">
        <v>0</v>
      </c>
      <c r="D337" s="16"/>
      <c r="E337" s="16"/>
      <c r="F337" s="169" t="e">
        <f t="shared" si="32"/>
        <v>#DIV/0!</v>
      </c>
      <c r="G337" s="169" t="e">
        <f t="shared" si="33"/>
        <v>#DIV/0!</v>
      </c>
    </row>
    <row r="338" spans="1:7">
      <c r="A338" s="97">
        <v>63</v>
      </c>
      <c r="B338" s="179" t="s">
        <v>152</v>
      </c>
      <c r="C338" s="99">
        <f>SUM(C339:C348)</f>
        <v>588592.12999999989</v>
      </c>
      <c r="D338" s="99">
        <f>SUM(D339:D348)</f>
        <v>0</v>
      </c>
      <c r="E338" s="99">
        <f>SUM(E339:E348)</f>
        <v>0</v>
      </c>
      <c r="F338" s="169">
        <f t="shared" si="32"/>
        <v>0</v>
      </c>
      <c r="G338" s="169" t="e">
        <f t="shared" si="33"/>
        <v>#DIV/0!</v>
      </c>
    </row>
    <row r="339" spans="1:7">
      <c r="A339" s="94">
        <v>633</v>
      </c>
      <c r="B339" s="180" t="s">
        <v>458</v>
      </c>
      <c r="C339" s="16">
        <v>393517</v>
      </c>
      <c r="D339" s="16"/>
      <c r="E339" s="16"/>
      <c r="F339" s="169">
        <f t="shared" si="32"/>
        <v>0</v>
      </c>
      <c r="G339" s="169" t="e">
        <f t="shared" si="33"/>
        <v>#DIV/0!</v>
      </c>
    </row>
    <row r="340" spans="1:7">
      <c r="A340" s="94">
        <v>633</v>
      </c>
      <c r="B340" s="180" t="s">
        <v>153</v>
      </c>
      <c r="C340" s="16">
        <v>17555.849999999999</v>
      </c>
      <c r="D340" s="16"/>
      <c r="E340" s="16"/>
      <c r="F340" s="169">
        <f t="shared" si="32"/>
        <v>0</v>
      </c>
      <c r="G340" s="169" t="e">
        <f t="shared" si="33"/>
        <v>#DIV/0!</v>
      </c>
    </row>
    <row r="341" spans="1:7">
      <c r="A341" s="94">
        <v>633</v>
      </c>
      <c r="B341" s="180" t="s">
        <v>154</v>
      </c>
      <c r="C341" s="16">
        <v>160970.35</v>
      </c>
      <c r="D341" s="16"/>
      <c r="E341" s="16"/>
      <c r="F341" s="169">
        <f t="shared" si="32"/>
        <v>0</v>
      </c>
      <c r="G341" s="169" t="e">
        <f t="shared" si="33"/>
        <v>#DIV/0!</v>
      </c>
    </row>
    <row r="342" spans="1:7">
      <c r="A342" s="94">
        <v>633</v>
      </c>
      <c r="B342" s="180" t="s">
        <v>155</v>
      </c>
      <c r="C342" s="16">
        <v>2654.46</v>
      </c>
      <c r="D342" s="16"/>
      <c r="E342" s="16"/>
      <c r="F342" s="169">
        <f t="shared" si="32"/>
        <v>0</v>
      </c>
      <c r="G342" s="169" t="e">
        <f t="shared" si="33"/>
        <v>#DIV/0!</v>
      </c>
    </row>
    <row r="343" spans="1:7">
      <c r="A343" s="93">
        <v>634</v>
      </c>
      <c r="B343" s="180" t="s">
        <v>443</v>
      </c>
      <c r="C343" s="16">
        <v>5013.53</v>
      </c>
      <c r="D343" s="16"/>
      <c r="E343" s="16"/>
      <c r="F343" s="169">
        <f t="shared" si="32"/>
        <v>0</v>
      </c>
      <c r="G343" s="169" t="e">
        <f t="shared" si="33"/>
        <v>#DIV/0!</v>
      </c>
    </row>
    <row r="344" spans="1:7" ht="24.75">
      <c r="A344" s="93">
        <v>636</v>
      </c>
      <c r="B344" s="228" t="s">
        <v>480</v>
      </c>
      <c r="C344" s="16">
        <v>0</v>
      </c>
      <c r="D344" s="16"/>
      <c r="E344" s="16"/>
      <c r="F344" s="169" t="e">
        <f t="shared" si="32"/>
        <v>#DIV/0!</v>
      </c>
      <c r="G344" s="169" t="e">
        <f t="shared" si="33"/>
        <v>#DIV/0!</v>
      </c>
    </row>
    <row r="345" spans="1:7" ht="24.75">
      <c r="A345" s="93">
        <v>636</v>
      </c>
      <c r="B345" s="228" t="s">
        <v>479</v>
      </c>
      <c r="C345" s="16">
        <v>2536.12</v>
      </c>
      <c r="D345" s="16"/>
      <c r="E345" s="16"/>
      <c r="F345" s="169">
        <f t="shared" si="32"/>
        <v>0</v>
      </c>
      <c r="G345" s="169" t="e">
        <f t="shared" si="33"/>
        <v>#DIV/0!</v>
      </c>
    </row>
    <row r="346" spans="1:7" ht="24.75">
      <c r="A346" s="93">
        <v>636</v>
      </c>
      <c r="B346" s="228" t="s">
        <v>448</v>
      </c>
      <c r="C346" s="16">
        <v>5614.85</v>
      </c>
      <c r="D346" s="16"/>
      <c r="E346" s="16"/>
      <c r="F346" s="169">
        <f t="shared" si="32"/>
        <v>0</v>
      </c>
      <c r="G346" s="169" t="e">
        <f t="shared" si="33"/>
        <v>#DIV/0!</v>
      </c>
    </row>
    <row r="347" spans="1:7" ht="24.75">
      <c r="A347" s="93">
        <v>636</v>
      </c>
      <c r="B347" s="228" t="s">
        <v>478</v>
      </c>
      <c r="C347" s="16">
        <v>729.97</v>
      </c>
      <c r="D347" s="16"/>
      <c r="E347" s="16"/>
      <c r="F347" s="169">
        <f t="shared" si="32"/>
        <v>0</v>
      </c>
      <c r="G347" s="169" t="e">
        <f t="shared" si="33"/>
        <v>#DIV/0!</v>
      </c>
    </row>
    <row r="348" spans="1:7" ht="24.75">
      <c r="A348" s="93">
        <v>638</v>
      </c>
      <c r="B348" s="228" t="s">
        <v>499</v>
      </c>
      <c r="C348" s="16">
        <v>0</v>
      </c>
      <c r="D348" s="16"/>
      <c r="E348" s="16"/>
      <c r="F348" s="169" t="e">
        <f t="shared" si="32"/>
        <v>#DIV/0!</v>
      </c>
      <c r="G348" s="169" t="e">
        <f t="shared" si="33"/>
        <v>#DIV/0!</v>
      </c>
    </row>
    <row r="349" spans="1:7">
      <c r="A349" s="97">
        <v>64</v>
      </c>
      <c r="B349" s="179" t="s">
        <v>29</v>
      </c>
      <c r="C349" s="99">
        <f>SUM(C350:C362)</f>
        <v>49773.86</v>
      </c>
      <c r="D349" s="99">
        <f>SUM(D350:D362)</f>
        <v>0</v>
      </c>
      <c r="E349" s="99">
        <f>SUM(E350:E362)</f>
        <v>0</v>
      </c>
      <c r="F349" s="169">
        <f t="shared" si="32"/>
        <v>0</v>
      </c>
      <c r="G349" s="169" t="e">
        <f t="shared" si="33"/>
        <v>#DIV/0!</v>
      </c>
    </row>
    <row r="350" spans="1:7">
      <c r="A350" s="93">
        <v>641</v>
      </c>
      <c r="B350" s="180" t="s">
        <v>156</v>
      </c>
      <c r="C350" s="16">
        <v>2.23</v>
      </c>
      <c r="D350" s="16"/>
      <c r="E350" s="16"/>
      <c r="F350" s="169">
        <f t="shared" si="32"/>
        <v>0</v>
      </c>
      <c r="G350" s="169" t="e">
        <f t="shared" si="33"/>
        <v>#DIV/0!</v>
      </c>
    </row>
    <row r="351" spans="1:7">
      <c r="A351" s="93">
        <v>641</v>
      </c>
      <c r="B351" s="228" t="s">
        <v>672</v>
      </c>
      <c r="C351" s="16">
        <v>113.45</v>
      </c>
      <c r="D351" s="16"/>
      <c r="E351" s="16"/>
      <c r="F351" s="169">
        <f t="shared" si="32"/>
        <v>0</v>
      </c>
      <c r="G351" s="169" t="e">
        <f t="shared" si="33"/>
        <v>#DIV/0!</v>
      </c>
    </row>
    <row r="352" spans="1:7">
      <c r="A352" s="93">
        <v>642</v>
      </c>
      <c r="B352" s="180" t="s">
        <v>518</v>
      </c>
      <c r="C352" s="16">
        <v>108.12</v>
      </c>
      <c r="D352" s="16"/>
      <c r="E352" s="16"/>
      <c r="F352" s="169">
        <f t="shared" ref="F352:F386" si="34">E352/C352*100</f>
        <v>0</v>
      </c>
      <c r="G352" s="169" t="e">
        <f t="shared" ref="G352:G386" si="35">E352/D352*100</f>
        <v>#DIV/0!</v>
      </c>
    </row>
    <row r="353" spans="1:7">
      <c r="A353" s="93">
        <v>642</v>
      </c>
      <c r="B353" s="180" t="s">
        <v>157</v>
      </c>
      <c r="C353" s="16">
        <v>13479.21</v>
      </c>
      <c r="D353" s="16"/>
      <c r="E353" s="16"/>
      <c r="F353" s="169">
        <f t="shared" si="34"/>
        <v>0</v>
      </c>
      <c r="G353" s="169" t="e">
        <f t="shared" si="35"/>
        <v>#DIV/0!</v>
      </c>
    </row>
    <row r="354" spans="1:7">
      <c r="A354" s="93">
        <v>642</v>
      </c>
      <c r="B354" s="180" t="s">
        <v>33</v>
      </c>
      <c r="C354" s="16">
        <v>20939.63</v>
      </c>
      <c r="D354" s="16"/>
      <c r="E354" s="16"/>
      <c r="F354" s="169">
        <f t="shared" si="34"/>
        <v>0</v>
      </c>
      <c r="G354" s="169" t="e">
        <f t="shared" si="35"/>
        <v>#DIV/0!</v>
      </c>
    </row>
    <row r="355" spans="1:7">
      <c r="A355" s="227">
        <v>642</v>
      </c>
      <c r="B355" s="180" t="s">
        <v>158</v>
      </c>
      <c r="C355" s="16">
        <v>748</v>
      </c>
      <c r="D355" s="16"/>
      <c r="E355" s="16"/>
      <c r="F355" s="169">
        <f t="shared" si="34"/>
        <v>0</v>
      </c>
      <c r="G355" s="169" t="e">
        <f t="shared" si="35"/>
        <v>#DIV/0!</v>
      </c>
    </row>
    <row r="356" spans="1:7">
      <c r="A356" s="227">
        <v>642</v>
      </c>
      <c r="B356" s="180" t="s">
        <v>159</v>
      </c>
      <c r="C356" s="16">
        <v>5989.82</v>
      </c>
      <c r="D356" s="16"/>
      <c r="E356" s="16"/>
      <c r="F356" s="169">
        <f t="shared" si="34"/>
        <v>0</v>
      </c>
      <c r="G356" s="169" t="e">
        <f t="shared" si="35"/>
        <v>#DIV/0!</v>
      </c>
    </row>
    <row r="357" spans="1:7">
      <c r="A357" s="227">
        <v>642</v>
      </c>
      <c r="B357" s="180" t="s">
        <v>413</v>
      </c>
      <c r="C357" s="16">
        <v>171</v>
      </c>
      <c r="D357" s="16"/>
      <c r="E357" s="16"/>
      <c r="F357" s="169">
        <f t="shared" si="34"/>
        <v>0</v>
      </c>
      <c r="G357" s="169" t="e">
        <f t="shared" si="35"/>
        <v>#DIV/0!</v>
      </c>
    </row>
    <row r="358" spans="1:7">
      <c r="A358" s="227">
        <v>642</v>
      </c>
      <c r="B358" s="180" t="s">
        <v>673</v>
      </c>
      <c r="C358" s="16">
        <v>7474.4</v>
      </c>
      <c r="D358" s="16"/>
      <c r="E358" s="16"/>
      <c r="F358" s="169">
        <f t="shared" si="34"/>
        <v>0</v>
      </c>
      <c r="G358" s="169" t="e">
        <f t="shared" si="35"/>
        <v>#DIV/0!</v>
      </c>
    </row>
    <row r="359" spans="1:7">
      <c r="A359" s="93">
        <v>642</v>
      </c>
      <c r="B359" s="180" t="s">
        <v>160</v>
      </c>
      <c r="C359" s="16">
        <v>748</v>
      </c>
      <c r="D359" s="16"/>
      <c r="E359" s="16"/>
      <c r="F359" s="169">
        <f t="shared" si="34"/>
        <v>0</v>
      </c>
      <c r="G359" s="169" t="e">
        <f t="shared" si="35"/>
        <v>#DIV/0!</v>
      </c>
    </row>
    <row r="360" spans="1:7">
      <c r="A360" s="93">
        <v>642</v>
      </c>
      <c r="B360" s="180" t="s">
        <v>377</v>
      </c>
      <c r="C360" s="16">
        <v>0</v>
      </c>
      <c r="D360" s="16"/>
      <c r="E360" s="16"/>
      <c r="F360" s="169" t="e">
        <f t="shared" si="34"/>
        <v>#DIV/0!</v>
      </c>
      <c r="G360" s="169" t="e">
        <f t="shared" si="35"/>
        <v>#DIV/0!</v>
      </c>
    </row>
    <row r="361" spans="1:7">
      <c r="A361" s="93">
        <v>642</v>
      </c>
      <c r="B361" s="180" t="s">
        <v>674</v>
      </c>
      <c r="C361" s="16">
        <v>0</v>
      </c>
      <c r="D361" s="16"/>
      <c r="E361" s="16"/>
      <c r="F361" s="169" t="e">
        <f t="shared" si="34"/>
        <v>#DIV/0!</v>
      </c>
      <c r="G361" s="169"/>
    </row>
    <row r="362" spans="1:7">
      <c r="A362" s="93">
        <v>642</v>
      </c>
      <c r="B362" s="180" t="s">
        <v>161</v>
      </c>
      <c r="C362" s="16">
        <v>0</v>
      </c>
      <c r="D362" s="16"/>
      <c r="E362" s="16"/>
      <c r="F362" s="169" t="e">
        <f t="shared" si="34"/>
        <v>#DIV/0!</v>
      </c>
      <c r="G362" s="169" t="e">
        <f t="shared" si="35"/>
        <v>#DIV/0!</v>
      </c>
    </row>
    <row r="363" spans="1:7">
      <c r="A363" s="98">
        <v>65</v>
      </c>
      <c r="B363" s="179" t="s">
        <v>162</v>
      </c>
      <c r="C363" s="99">
        <f>SUM(C364:C372)</f>
        <v>101430.66</v>
      </c>
      <c r="D363" s="99">
        <f>SUM(D364:D372)</f>
        <v>0</v>
      </c>
      <c r="E363" s="99">
        <f>SUM(E364:E372)</f>
        <v>0</v>
      </c>
      <c r="F363" s="169">
        <f t="shared" si="34"/>
        <v>0</v>
      </c>
      <c r="G363" s="169" t="e">
        <f t="shared" si="35"/>
        <v>#DIV/0!</v>
      </c>
    </row>
    <row r="364" spans="1:7">
      <c r="A364" s="94">
        <v>651</v>
      </c>
      <c r="B364" s="180" t="s">
        <v>163</v>
      </c>
      <c r="C364" s="16">
        <v>0</v>
      </c>
      <c r="D364" s="16"/>
      <c r="E364" s="16"/>
      <c r="F364" s="169" t="e">
        <f t="shared" si="34"/>
        <v>#DIV/0!</v>
      </c>
      <c r="G364" s="169" t="e">
        <f t="shared" si="35"/>
        <v>#DIV/0!</v>
      </c>
    </row>
    <row r="365" spans="1:7">
      <c r="A365" s="94">
        <v>651</v>
      </c>
      <c r="B365" s="180" t="s">
        <v>481</v>
      </c>
      <c r="C365" s="16">
        <v>0</v>
      </c>
      <c r="D365" s="16"/>
      <c r="E365" s="16"/>
      <c r="F365" s="169" t="e">
        <f t="shared" si="34"/>
        <v>#DIV/0!</v>
      </c>
      <c r="G365" s="169" t="e">
        <f t="shared" si="35"/>
        <v>#DIV/0!</v>
      </c>
    </row>
    <row r="366" spans="1:7" ht="36.75">
      <c r="A366" s="94">
        <v>651</v>
      </c>
      <c r="B366" s="228" t="s">
        <v>599</v>
      </c>
      <c r="C366" s="16">
        <v>16541.330000000002</v>
      </c>
      <c r="D366" s="16"/>
      <c r="E366" s="16"/>
      <c r="F366" s="169">
        <f t="shared" si="34"/>
        <v>0</v>
      </c>
      <c r="G366" s="169" t="e">
        <f t="shared" si="35"/>
        <v>#DIV/0!</v>
      </c>
    </row>
    <row r="367" spans="1:7">
      <c r="A367" s="93">
        <v>652</v>
      </c>
      <c r="B367" s="180" t="s">
        <v>164</v>
      </c>
      <c r="C367" s="16">
        <v>24.13</v>
      </c>
      <c r="D367" s="16"/>
      <c r="E367" s="16"/>
      <c r="F367" s="169">
        <f t="shared" si="34"/>
        <v>0</v>
      </c>
      <c r="G367" s="169" t="e">
        <f t="shared" si="35"/>
        <v>#DIV/0!</v>
      </c>
    </row>
    <row r="368" spans="1:7">
      <c r="A368" s="93">
        <v>652</v>
      </c>
      <c r="B368" s="180" t="s">
        <v>43</v>
      </c>
      <c r="C368" s="16">
        <v>22129.74</v>
      </c>
      <c r="D368" s="16"/>
      <c r="E368" s="16"/>
      <c r="F368" s="169">
        <f t="shared" si="34"/>
        <v>0</v>
      </c>
      <c r="G368" s="169" t="e">
        <f t="shared" si="35"/>
        <v>#DIV/0!</v>
      </c>
    </row>
    <row r="369" spans="1:7">
      <c r="A369" s="93">
        <v>652</v>
      </c>
      <c r="B369" s="180" t="s">
        <v>600</v>
      </c>
      <c r="C369" s="16">
        <v>796.32</v>
      </c>
      <c r="D369" s="16"/>
      <c r="E369" s="16"/>
      <c r="F369" s="169">
        <f t="shared" si="34"/>
        <v>0</v>
      </c>
      <c r="G369" s="169" t="e">
        <f t="shared" si="35"/>
        <v>#DIV/0!</v>
      </c>
    </row>
    <row r="370" spans="1:7">
      <c r="A370" s="93">
        <v>652</v>
      </c>
      <c r="B370" s="180" t="s">
        <v>449</v>
      </c>
      <c r="C370" s="16">
        <v>254.3</v>
      </c>
      <c r="D370" s="16"/>
      <c r="E370" s="16"/>
      <c r="F370" s="169">
        <f t="shared" si="34"/>
        <v>0</v>
      </c>
      <c r="G370" s="169" t="e">
        <f t="shared" si="35"/>
        <v>#DIV/0!</v>
      </c>
    </row>
    <row r="371" spans="1:7">
      <c r="A371" s="93">
        <v>653</v>
      </c>
      <c r="B371" s="180" t="s">
        <v>45</v>
      </c>
      <c r="C371" s="16">
        <v>5060.2</v>
      </c>
      <c r="D371" s="16"/>
      <c r="E371" s="16"/>
      <c r="F371" s="169">
        <f t="shared" si="34"/>
        <v>0</v>
      </c>
      <c r="G371" s="169" t="e">
        <f t="shared" si="35"/>
        <v>#DIV/0!</v>
      </c>
    </row>
    <row r="372" spans="1:7">
      <c r="A372" s="93">
        <v>653</v>
      </c>
      <c r="B372" s="180" t="s">
        <v>46</v>
      </c>
      <c r="C372" s="16">
        <v>56624.639999999999</v>
      </c>
      <c r="D372" s="16"/>
      <c r="E372" s="16"/>
      <c r="F372" s="169">
        <f t="shared" si="34"/>
        <v>0</v>
      </c>
      <c r="G372" s="169" t="e">
        <f t="shared" si="35"/>
        <v>#DIV/0!</v>
      </c>
    </row>
    <row r="373" spans="1:7">
      <c r="A373" s="98">
        <v>66</v>
      </c>
      <c r="B373" s="179" t="s">
        <v>381</v>
      </c>
      <c r="C373" s="99">
        <f>SUM(C374:C380)</f>
        <v>6948.0899999999992</v>
      </c>
      <c r="D373" s="99">
        <f>SUM(D374:D380)</f>
        <v>0</v>
      </c>
      <c r="E373" s="99">
        <f>SUM(E374:E380)</f>
        <v>0</v>
      </c>
      <c r="F373" s="169">
        <f t="shared" si="34"/>
        <v>0</v>
      </c>
      <c r="G373" s="169" t="e">
        <f t="shared" si="35"/>
        <v>#DIV/0!</v>
      </c>
    </row>
    <row r="374" spans="1:7">
      <c r="A374" s="94">
        <v>661</v>
      </c>
      <c r="B374" s="180" t="s">
        <v>471</v>
      </c>
      <c r="C374" s="16">
        <v>0</v>
      </c>
      <c r="D374" s="16"/>
      <c r="E374" s="16"/>
      <c r="F374" s="169" t="e">
        <f t="shared" si="34"/>
        <v>#DIV/0!</v>
      </c>
      <c r="G374" s="169" t="e">
        <f t="shared" si="35"/>
        <v>#DIV/0!</v>
      </c>
    </row>
    <row r="375" spans="1:7">
      <c r="A375" s="94">
        <v>661</v>
      </c>
      <c r="B375" s="252" t="s">
        <v>378</v>
      </c>
      <c r="C375" s="289">
        <v>0</v>
      </c>
      <c r="D375" s="16"/>
      <c r="E375" s="16"/>
      <c r="F375" s="169" t="e">
        <f t="shared" si="34"/>
        <v>#DIV/0!</v>
      </c>
      <c r="G375" s="169" t="e">
        <f t="shared" si="35"/>
        <v>#DIV/0!</v>
      </c>
    </row>
    <row r="376" spans="1:7">
      <c r="A376" s="94">
        <v>661</v>
      </c>
      <c r="B376" s="253" t="s">
        <v>379</v>
      </c>
      <c r="C376" s="289">
        <v>0</v>
      </c>
      <c r="D376" s="16"/>
      <c r="E376" s="16"/>
      <c r="F376" s="169" t="e">
        <f t="shared" si="34"/>
        <v>#DIV/0!</v>
      </c>
      <c r="G376" s="169" t="e">
        <f t="shared" si="35"/>
        <v>#DIV/0!</v>
      </c>
    </row>
    <row r="377" spans="1:7">
      <c r="A377" s="94">
        <v>661</v>
      </c>
      <c r="B377" s="253" t="s">
        <v>742</v>
      </c>
      <c r="C377" s="289">
        <v>243.65</v>
      </c>
      <c r="D377" s="16"/>
      <c r="E377" s="16"/>
      <c r="F377" s="169"/>
      <c r="G377" s="169"/>
    </row>
    <row r="378" spans="1:7">
      <c r="A378" s="94">
        <v>661</v>
      </c>
      <c r="B378" s="253" t="s">
        <v>380</v>
      </c>
      <c r="C378" s="289">
        <v>0</v>
      </c>
      <c r="D378" s="16"/>
      <c r="E378" s="16"/>
      <c r="F378" s="169" t="e">
        <f t="shared" si="34"/>
        <v>#DIV/0!</v>
      </c>
      <c r="G378" s="169" t="e">
        <f t="shared" si="35"/>
        <v>#DIV/0!</v>
      </c>
    </row>
    <row r="379" spans="1:7">
      <c r="A379" s="94">
        <v>661</v>
      </c>
      <c r="B379" s="253" t="s">
        <v>675</v>
      </c>
      <c r="C379" s="16">
        <v>6637.44</v>
      </c>
      <c r="D379" s="16"/>
      <c r="E379" s="16"/>
      <c r="F379" s="169">
        <f t="shared" si="34"/>
        <v>0</v>
      </c>
      <c r="G379" s="169" t="e">
        <f t="shared" si="35"/>
        <v>#DIV/0!</v>
      </c>
    </row>
    <row r="380" spans="1:7">
      <c r="A380" s="357">
        <v>663</v>
      </c>
      <c r="B380" s="253" t="s">
        <v>601</v>
      </c>
      <c r="C380" s="16">
        <v>67</v>
      </c>
      <c r="D380" s="16"/>
      <c r="E380" s="16"/>
      <c r="F380" s="169">
        <f t="shared" si="34"/>
        <v>0</v>
      </c>
      <c r="G380" s="169" t="e">
        <f t="shared" si="35"/>
        <v>#DIV/0!</v>
      </c>
    </row>
    <row r="381" spans="1:7">
      <c r="A381" s="98">
        <v>68</v>
      </c>
      <c r="B381" s="179" t="s">
        <v>165</v>
      </c>
      <c r="C381" s="99">
        <f>SUM(C382+C383)</f>
        <v>4192.76</v>
      </c>
      <c r="D381" s="99">
        <f>SUM(D382+D383)</f>
        <v>0</v>
      </c>
      <c r="E381" s="99">
        <f>SUM(E382+E383)</f>
        <v>0</v>
      </c>
      <c r="F381" s="169">
        <f t="shared" si="34"/>
        <v>0</v>
      </c>
      <c r="G381" s="169" t="e">
        <f t="shared" si="35"/>
        <v>#DIV/0!</v>
      </c>
    </row>
    <row r="382" spans="1:7">
      <c r="A382" s="341">
        <v>681</v>
      </c>
      <c r="B382" s="180" t="s">
        <v>578</v>
      </c>
      <c r="C382" s="170">
        <v>4192.76</v>
      </c>
      <c r="D382" s="170"/>
      <c r="E382" s="170"/>
      <c r="F382" s="169">
        <f t="shared" si="34"/>
        <v>0</v>
      </c>
      <c r="G382" s="169" t="e">
        <f t="shared" si="35"/>
        <v>#DIV/0!</v>
      </c>
    </row>
    <row r="383" spans="1:7">
      <c r="A383" s="94">
        <v>681</v>
      </c>
      <c r="B383" s="180" t="s">
        <v>538</v>
      </c>
      <c r="C383" s="16">
        <v>0</v>
      </c>
      <c r="D383" s="16"/>
      <c r="E383" s="16"/>
      <c r="F383" s="169" t="e">
        <f t="shared" si="34"/>
        <v>#DIV/0!</v>
      </c>
      <c r="G383" s="169" t="e">
        <f t="shared" si="35"/>
        <v>#DIV/0!</v>
      </c>
    </row>
    <row r="384" spans="1:7">
      <c r="A384" s="96">
        <v>7</v>
      </c>
      <c r="B384" s="178" t="s">
        <v>48</v>
      </c>
      <c r="C384" s="100">
        <f>SUM(C385+C387)</f>
        <v>11617.47</v>
      </c>
      <c r="D384" s="100">
        <f>SUM(D385+D387)</f>
        <v>0</v>
      </c>
      <c r="E384" s="100">
        <f>SUM(E385+E387)</f>
        <v>0</v>
      </c>
      <c r="F384" s="169">
        <f t="shared" si="34"/>
        <v>0</v>
      </c>
      <c r="G384" s="169" t="e">
        <f t="shared" si="35"/>
        <v>#DIV/0!</v>
      </c>
    </row>
    <row r="385" spans="1:7">
      <c r="A385" s="98">
        <v>71</v>
      </c>
      <c r="B385" s="179" t="s">
        <v>166</v>
      </c>
      <c r="C385" s="99">
        <f>SUM(C386)</f>
        <v>11617.47</v>
      </c>
      <c r="D385" s="99">
        <f>SUM(D386)</f>
        <v>0</v>
      </c>
      <c r="E385" s="99">
        <f>SUM(E386)</f>
        <v>0</v>
      </c>
      <c r="F385" s="169">
        <f t="shared" si="34"/>
        <v>0</v>
      </c>
      <c r="G385" s="169" t="e">
        <f t="shared" si="35"/>
        <v>#DIV/0!</v>
      </c>
    </row>
    <row r="386" spans="1:7">
      <c r="A386" s="93">
        <v>711</v>
      </c>
      <c r="B386" s="180" t="s">
        <v>167</v>
      </c>
      <c r="C386" s="16">
        <v>11617.47</v>
      </c>
      <c r="D386" s="16"/>
      <c r="E386" s="16"/>
      <c r="F386" s="169">
        <f t="shared" si="34"/>
        <v>0</v>
      </c>
      <c r="G386" s="169" t="e">
        <f t="shared" si="35"/>
        <v>#DIV/0!</v>
      </c>
    </row>
    <row r="387" spans="1:7">
      <c r="A387" s="98">
        <v>72</v>
      </c>
      <c r="B387" s="179" t="s">
        <v>405</v>
      </c>
      <c r="C387" s="99">
        <f>SUM(C388+C389)</f>
        <v>0</v>
      </c>
      <c r="D387" s="99">
        <f>SUM(D388)</f>
        <v>0</v>
      </c>
      <c r="E387" s="99">
        <f>SUM(E388)</f>
        <v>0</v>
      </c>
      <c r="F387" s="169" t="e">
        <f t="shared" ref="F387:F397" si="36">E387/C387*100</f>
        <v>#DIV/0!</v>
      </c>
      <c r="G387" s="169" t="e">
        <f t="shared" ref="G387:G397" si="37">E387/D387*100</f>
        <v>#DIV/0!</v>
      </c>
    </row>
    <row r="388" spans="1:7">
      <c r="A388" s="93">
        <v>722</v>
      </c>
      <c r="B388" s="180" t="s">
        <v>556</v>
      </c>
      <c r="C388" s="16">
        <v>0</v>
      </c>
      <c r="D388" s="16">
        <v>0</v>
      </c>
      <c r="E388" s="16">
        <v>0</v>
      </c>
      <c r="F388" s="169" t="e">
        <f t="shared" si="36"/>
        <v>#DIV/0!</v>
      </c>
      <c r="G388" s="169" t="e">
        <f t="shared" si="37"/>
        <v>#DIV/0!</v>
      </c>
    </row>
    <row r="389" spans="1:7">
      <c r="A389" s="93">
        <v>722</v>
      </c>
      <c r="B389" s="180" t="s">
        <v>618</v>
      </c>
      <c r="C389" s="16">
        <v>0</v>
      </c>
      <c r="D389" s="16">
        <v>0</v>
      </c>
      <c r="E389" s="16">
        <v>0</v>
      </c>
      <c r="F389" s="169"/>
      <c r="G389" s="169"/>
    </row>
    <row r="390" spans="1:7">
      <c r="A390" s="95">
        <v>8</v>
      </c>
      <c r="B390" s="178" t="s">
        <v>168</v>
      </c>
      <c r="C390" s="100">
        <f t="shared" ref="C390:E391" si="38">SUM(C391)</f>
        <v>14916.46</v>
      </c>
      <c r="D390" s="100">
        <f t="shared" si="38"/>
        <v>0</v>
      </c>
      <c r="E390" s="100">
        <f t="shared" si="38"/>
        <v>0</v>
      </c>
      <c r="F390" s="169">
        <f t="shared" si="36"/>
        <v>0</v>
      </c>
      <c r="G390" s="169" t="e">
        <f t="shared" si="37"/>
        <v>#DIV/0!</v>
      </c>
    </row>
    <row r="391" spans="1:7">
      <c r="A391" s="97">
        <v>84</v>
      </c>
      <c r="B391" s="179" t="s">
        <v>53</v>
      </c>
      <c r="C391" s="99">
        <f t="shared" si="38"/>
        <v>14916.46</v>
      </c>
      <c r="D391" s="99">
        <f t="shared" si="38"/>
        <v>0</v>
      </c>
      <c r="E391" s="99">
        <f t="shared" si="38"/>
        <v>0</v>
      </c>
      <c r="F391" s="169">
        <f t="shared" si="36"/>
        <v>0</v>
      </c>
      <c r="G391" s="169" t="e">
        <f t="shared" si="37"/>
        <v>#DIV/0!</v>
      </c>
    </row>
    <row r="392" spans="1:7" ht="24.75">
      <c r="A392" s="94">
        <v>847</v>
      </c>
      <c r="B392" s="228" t="s">
        <v>579</v>
      </c>
      <c r="C392" s="16">
        <v>14916.46</v>
      </c>
      <c r="D392" s="16"/>
      <c r="E392" s="16"/>
      <c r="F392" s="169">
        <f t="shared" si="36"/>
        <v>0</v>
      </c>
      <c r="G392" s="169" t="e">
        <f t="shared" si="37"/>
        <v>#DIV/0!</v>
      </c>
    </row>
    <row r="393" spans="1:7">
      <c r="A393" s="96">
        <v>9</v>
      </c>
      <c r="B393" s="178" t="s">
        <v>169</v>
      </c>
      <c r="C393" s="100">
        <f t="shared" ref="C393:E394" si="39">SUM(C394)</f>
        <v>0</v>
      </c>
      <c r="D393" s="100">
        <f t="shared" si="39"/>
        <v>0</v>
      </c>
      <c r="E393" s="100">
        <f t="shared" si="39"/>
        <v>0</v>
      </c>
      <c r="F393" s="169" t="e">
        <f t="shared" si="36"/>
        <v>#DIV/0!</v>
      </c>
      <c r="G393" s="169" t="e">
        <f t="shared" si="37"/>
        <v>#DIV/0!</v>
      </c>
    </row>
    <row r="394" spans="1:7">
      <c r="A394" s="98">
        <v>92</v>
      </c>
      <c r="B394" s="179" t="s">
        <v>383</v>
      </c>
      <c r="C394" s="99">
        <f t="shared" si="39"/>
        <v>0</v>
      </c>
      <c r="D394" s="99">
        <f t="shared" si="39"/>
        <v>0</v>
      </c>
      <c r="E394" s="99">
        <f t="shared" si="39"/>
        <v>0</v>
      </c>
      <c r="F394" s="169" t="e">
        <f t="shared" si="36"/>
        <v>#DIV/0!</v>
      </c>
      <c r="G394" s="169" t="e">
        <f t="shared" si="37"/>
        <v>#DIV/0!</v>
      </c>
    </row>
    <row r="395" spans="1:7">
      <c r="A395" s="309"/>
      <c r="B395" s="308" t="s">
        <v>384</v>
      </c>
      <c r="C395" s="310">
        <v>0</v>
      </c>
      <c r="D395" s="311">
        <v>0</v>
      </c>
      <c r="E395" s="310"/>
      <c r="F395" s="303" t="e">
        <f t="shared" si="36"/>
        <v>#DIV/0!</v>
      </c>
      <c r="G395" s="303" t="e">
        <f t="shared" si="37"/>
        <v>#DIV/0!</v>
      </c>
    </row>
    <row r="396" spans="1:7" ht="15.75" thickBot="1">
      <c r="A396" s="1"/>
      <c r="B396" s="1"/>
      <c r="C396" s="1"/>
      <c r="D396" s="1"/>
      <c r="E396" s="1"/>
      <c r="F396" s="169" t="e">
        <f t="shared" si="36"/>
        <v>#DIV/0!</v>
      </c>
      <c r="G396" s="169" t="e">
        <f t="shared" si="37"/>
        <v>#DIV/0!</v>
      </c>
    </row>
    <row r="397" spans="1:7" ht="15.75" thickBot="1">
      <c r="A397" s="396" t="s">
        <v>55</v>
      </c>
      <c r="B397" s="397"/>
      <c r="C397" s="148">
        <f>SUM(C400+C788+C796)</f>
        <v>948389.83999999985</v>
      </c>
      <c r="D397" s="148">
        <f>SUM(D400+D788+D796)</f>
        <v>0</v>
      </c>
      <c r="E397" s="148">
        <f>SUM(E400+E788+E796)</f>
        <v>0</v>
      </c>
      <c r="F397" s="169">
        <f t="shared" si="36"/>
        <v>0</v>
      </c>
      <c r="G397" s="169" t="e">
        <f t="shared" si="37"/>
        <v>#DIV/0!</v>
      </c>
    </row>
    <row r="398" spans="1:7" ht="15.75" thickBot="1">
      <c r="A398" s="1"/>
      <c r="B398" s="1"/>
      <c r="C398" s="1"/>
      <c r="D398" s="1"/>
      <c r="E398" s="1"/>
      <c r="F398" s="265"/>
      <c r="G398" s="265"/>
    </row>
    <row r="399" spans="1:7" ht="60.75" thickBot="1">
      <c r="A399" s="101" t="s">
        <v>19</v>
      </c>
      <c r="B399" s="102" t="s">
        <v>56</v>
      </c>
      <c r="C399" s="160" t="s">
        <v>698</v>
      </c>
      <c r="D399" s="160" t="s">
        <v>699</v>
      </c>
      <c r="E399" s="72" t="s">
        <v>697</v>
      </c>
      <c r="F399" s="275" t="s">
        <v>561</v>
      </c>
      <c r="G399" s="275" t="s">
        <v>562</v>
      </c>
    </row>
    <row r="400" spans="1:7">
      <c r="A400" s="137" t="s">
        <v>170</v>
      </c>
      <c r="B400" s="138"/>
      <c r="C400" s="139">
        <f>SUM(C401+C480+C499+C562+C580+C591+C617+C631+C641+C652+C740+C782)</f>
        <v>714747.8899999999</v>
      </c>
      <c r="D400" s="139">
        <f>SUM(D401+D480+D499+D562+D580+D591+D617+D631+D641+D652+D740+D782)</f>
        <v>0</v>
      </c>
      <c r="E400" s="139">
        <f>SUM(E401+E480+E499+E562+E580+E591+E617+E631+E641+E652+E740+E782)</f>
        <v>0</v>
      </c>
      <c r="F400" s="169">
        <f t="shared" ref="F400:F464" si="40">E400/C400*100</f>
        <v>0</v>
      </c>
      <c r="G400" s="169" t="e">
        <f t="shared" ref="G400:G464" si="41">E400/D400*100</f>
        <v>#DIV/0!</v>
      </c>
    </row>
    <row r="401" spans="1:7">
      <c r="A401" s="116" t="s">
        <v>171</v>
      </c>
      <c r="B401" s="136"/>
      <c r="C401" s="140">
        <f t="shared" ref="C401:E402" si="42">SUM(C402)</f>
        <v>106795.56</v>
      </c>
      <c r="D401" s="140">
        <f t="shared" si="42"/>
        <v>0</v>
      </c>
      <c r="E401" s="140">
        <f t="shared" si="42"/>
        <v>0</v>
      </c>
      <c r="F401" s="169">
        <f t="shared" si="40"/>
        <v>0</v>
      </c>
      <c r="G401" s="169" t="e">
        <f t="shared" si="41"/>
        <v>#DIV/0!</v>
      </c>
    </row>
    <row r="402" spans="1:7">
      <c r="A402" s="120" t="s">
        <v>172</v>
      </c>
      <c r="B402" s="135"/>
      <c r="C402" s="141">
        <f t="shared" si="42"/>
        <v>106795.56</v>
      </c>
      <c r="D402" s="141">
        <f t="shared" si="42"/>
        <v>0</v>
      </c>
      <c r="E402" s="141">
        <f t="shared" si="42"/>
        <v>0</v>
      </c>
      <c r="F402" s="169">
        <f t="shared" si="40"/>
        <v>0</v>
      </c>
      <c r="G402" s="169" t="e">
        <f t="shared" si="41"/>
        <v>#DIV/0!</v>
      </c>
    </row>
    <row r="403" spans="1:7">
      <c r="A403" s="118" t="s">
        <v>173</v>
      </c>
      <c r="B403" s="134"/>
      <c r="C403" s="142">
        <f>SUM(C404+C463)</f>
        <v>106795.56</v>
      </c>
      <c r="D403" s="142">
        <f>SUM(D404+D463)</f>
        <v>0</v>
      </c>
      <c r="E403" s="142">
        <f>SUM(E404+E463)</f>
        <v>0</v>
      </c>
      <c r="F403" s="169">
        <f t="shared" si="40"/>
        <v>0</v>
      </c>
      <c r="G403" s="169" t="e">
        <f t="shared" si="41"/>
        <v>#DIV/0!</v>
      </c>
    </row>
    <row r="404" spans="1:7">
      <c r="A404" s="106" t="s">
        <v>174</v>
      </c>
      <c r="B404" s="105"/>
      <c r="C404" s="143">
        <f>SUM(C405+C406+C407+C408+C414+C426+C449+C451)</f>
        <v>98245.56</v>
      </c>
      <c r="D404" s="143">
        <f>SUM(D405+D406+D407+D408+D414+D426+D449+D451)</f>
        <v>0</v>
      </c>
      <c r="E404" s="143">
        <f>SUM(E405+E406+E407+E408+E414+E426+E449+E451)</f>
        <v>0</v>
      </c>
      <c r="F404" s="169">
        <f t="shared" si="40"/>
        <v>0</v>
      </c>
      <c r="G404" s="169" t="e">
        <f t="shared" si="41"/>
        <v>#DIV/0!</v>
      </c>
    </row>
    <row r="405" spans="1:7">
      <c r="A405" s="112">
        <v>311</v>
      </c>
      <c r="B405" s="181" t="s">
        <v>59</v>
      </c>
      <c r="C405" s="75">
        <v>23549.7</v>
      </c>
      <c r="D405" s="75">
        <v>0</v>
      </c>
      <c r="E405" s="75">
        <v>0</v>
      </c>
      <c r="F405" s="169">
        <f t="shared" si="40"/>
        <v>0</v>
      </c>
      <c r="G405" s="169" t="e">
        <f t="shared" si="41"/>
        <v>#DIV/0!</v>
      </c>
    </row>
    <row r="406" spans="1:7">
      <c r="A406" s="112">
        <v>312</v>
      </c>
      <c r="B406" s="207" t="s">
        <v>60</v>
      </c>
      <c r="C406" s="75">
        <v>4120</v>
      </c>
      <c r="D406" s="75">
        <v>0</v>
      </c>
      <c r="E406" s="75">
        <v>0</v>
      </c>
      <c r="F406" s="169">
        <f t="shared" si="40"/>
        <v>0</v>
      </c>
      <c r="G406" s="169" t="e">
        <f t="shared" si="41"/>
        <v>#DIV/0!</v>
      </c>
    </row>
    <row r="407" spans="1:7">
      <c r="A407" s="112">
        <v>313</v>
      </c>
      <c r="B407" s="207" t="s">
        <v>61</v>
      </c>
      <c r="C407" s="75">
        <v>1824.66</v>
      </c>
      <c r="D407" s="75">
        <v>0</v>
      </c>
      <c r="E407" s="75">
        <v>0</v>
      </c>
      <c r="F407" s="169">
        <f>E407/C407*100</f>
        <v>0</v>
      </c>
      <c r="G407" s="169" t="e">
        <f t="shared" si="41"/>
        <v>#DIV/0!</v>
      </c>
    </row>
    <row r="408" spans="1:7">
      <c r="A408" s="112">
        <v>321</v>
      </c>
      <c r="B408" s="207" t="s">
        <v>63</v>
      </c>
      <c r="C408" s="75">
        <f>SUM(C409:C413)</f>
        <v>2014.71</v>
      </c>
      <c r="D408" s="75">
        <f>SUM(D409:D413)</f>
        <v>0</v>
      </c>
      <c r="E408" s="75">
        <f>SUM(E409:E413)</f>
        <v>0</v>
      </c>
      <c r="F408" s="169">
        <f t="shared" si="40"/>
        <v>0</v>
      </c>
      <c r="G408" s="169" t="e">
        <f t="shared" si="41"/>
        <v>#DIV/0!</v>
      </c>
    </row>
    <row r="409" spans="1:7">
      <c r="A409" s="109">
        <v>321</v>
      </c>
      <c r="B409" s="216" t="s">
        <v>64</v>
      </c>
      <c r="C409" s="170">
        <v>484.18</v>
      </c>
      <c r="D409" s="16"/>
      <c r="E409" s="170"/>
      <c r="F409" s="169">
        <f t="shared" si="40"/>
        <v>0</v>
      </c>
      <c r="G409" s="169" t="e">
        <f t="shared" si="41"/>
        <v>#DIV/0!</v>
      </c>
    </row>
    <row r="410" spans="1:7">
      <c r="A410" s="109">
        <v>321</v>
      </c>
      <c r="B410" s="216" t="s">
        <v>175</v>
      </c>
      <c r="C410" s="170">
        <v>80.53</v>
      </c>
      <c r="D410" s="170"/>
      <c r="E410" s="170"/>
      <c r="F410" s="169">
        <f t="shared" si="40"/>
        <v>0</v>
      </c>
      <c r="G410" s="169" t="e">
        <f t="shared" si="41"/>
        <v>#DIV/0!</v>
      </c>
    </row>
    <row r="411" spans="1:7">
      <c r="A411" s="109">
        <v>321</v>
      </c>
      <c r="B411" s="216" t="s">
        <v>176</v>
      </c>
      <c r="C411" s="170">
        <v>850</v>
      </c>
      <c r="D411" s="170"/>
      <c r="E411" s="170"/>
      <c r="F411" s="169">
        <f>E411/C411*100</f>
        <v>0</v>
      </c>
      <c r="G411" s="169" t="e">
        <f>E411/D411*100</f>
        <v>#DIV/0!</v>
      </c>
    </row>
    <row r="412" spans="1:7">
      <c r="A412" s="109">
        <v>321</v>
      </c>
      <c r="B412" s="216" t="s">
        <v>705</v>
      </c>
      <c r="C412" s="170">
        <v>0</v>
      </c>
      <c r="D412" s="170"/>
      <c r="E412" s="170"/>
      <c r="F412" s="169"/>
      <c r="G412" s="169"/>
    </row>
    <row r="413" spans="1:7">
      <c r="A413" s="109">
        <v>321</v>
      </c>
      <c r="B413" s="216" t="s">
        <v>503</v>
      </c>
      <c r="C413" s="170">
        <v>600</v>
      </c>
      <c r="D413" s="170"/>
      <c r="E413" s="170"/>
      <c r="F413" s="169">
        <f t="shared" si="40"/>
        <v>0</v>
      </c>
      <c r="G413" s="169" t="e">
        <f t="shared" si="41"/>
        <v>#DIV/0!</v>
      </c>
    </row>
    <row r="414" spans="1:7">
      <c r="A414" s="112">
        <v>322</v>
      </c>
      <c r="B414" s="207" t="s">
        <v>66</v>
      </c>
      <c r="C414" s="75">
        <f>SUM(C415:C425)</f>
        <v>12417.03</v>
      </c>
      <c r="D414" s="75">
        <f>SUM(D415:D425)</f>
        <v>0</v>
      </c>
      <c r="E414" s="75">
        <f>SUM(E415:E425)</f>
        <v>0</v>
      </c>
      <c r="F414" s="169">
        <f t="shared" si="40"/>
        <v>0</v>
      </c>
      <c r="G414" s="169" t="e">
        <f t="shared" si="41"/>
        <v>#DIV/0!</v>
      </c>
    </row>
    <row r="415" spans="1:7">
      <c r="A415" s="109">
        <v>322</v>
      </c>
      <c r="B415" s="216" t="s">
        <v>177</v>
      </c>
      <c r="C415" s="170">
        <v>962.11</v>
      </c>
      <c r="D415" s="16"/>
      <c r="E415" s="170"/>
      <c r="F415" s="169">
        <f t="shared" si="40"/>
        <v>0</v>
      </c>
      <c r="G415" s="169" t="e">
        <f t="shared" si="41"/>
        <v>#DIV/0!</v>
      </c>
    </row>
    <row r="416" spans="1:7">
      <c r="A416" s="109">
        <v>322</v>
      </c>
      <c r="B416" s="216" t="s">
        <v>178</v>
      </c>
      <c r="C416" s="170">
        <v>59.63</v>
      </c>
      <c r="D416" s="170"/>
      <c r="E416" s="170"/>
      <c r="F416" s="169">
        <f t="shared" si="40"/>
        <v>0</v>
      </c>
      <c r="G416" s="169" t="e">
        <f t="shared" si="41"/>
        <v>#DIV/0!</v>
      </c>
    </row>
    <row r="417" spans="1:7">
      <c r="A417" s="109">
        <v>322</v>
      </c>
      <c r="B417" s="216" t="s">
        <v>707</v>
      </c>
      <c r="C417" s="170">
        <v>0</v>
      </c>
      <c r="D417" s="170"/>
      <c r="E417" s="170"/>
      <c r="F417" s="169"/>
      <c r="G417" s="169"/>
    </row>
    <row r="418" spans="1:7">
      <c r="A418" s="109">
        <v>322</v>
      </c>
      <c r="B418" s="216" t="s">
        <v>179</v>
      </c>
      <c r="C418" s="170">
        <v>803.9</v>
      </c>
      <c r="D418" s="16"/>
      <c r="E418" s="170"/>
      <c r="F418" s="169">
        <f t="shared" si="40"/>
        <v>0</v>
      </c>
      <c r="G418" s="169" t="e">
        <f t="shared" si="41"/>
        <v>#DIV/0!</v>
      </c>
    </row>
    <row r="419" spans="1:7">
      <c r="A419" s="109">
        <v>322</v>
      </c>
      <c r="B419" s="301" t="s">
        <v>180</v>
      </c>
      <c r="C419" s="303">
        <v>2118.46</v>
      </c>
      <c r="D419" s="302"/>
      <c r="E419" s="303"/>
      <c r="F419" s="303">
        <f t="shared" si="40"/>
        <v>0</v>
      </c>
      <c r="G419" s="303" t="e">
        <f t="shared" si="41"/>
        <v>#DIV/0!</v>
      </c>
    </row>
    <row r="420" spans="1:7">
      <c r="A420" s="109">
        <v>322</v>
      </c>
      <c r="B420" s="216" t="s">
        <v>181</v>
      </c>
      <c r="C420" s="170">
        <v>518.20000000000005</v>
      </c>
      <c r="D420" s="16"/>
      <c r="E420" s="170"/>
      <c r="F420" s="169">
        <f t="shared" si="40"/>
        <v>0</v>
      </c>
      <c r="G420" s="169" t="e">
        <f t="shared" si="41"/>
        <v>#DIV/0!</v>
      </c>
    </row>
    <row r="421" spans="1:7">
      <c r="A421" s="109">
        <v>322</v>
      </c>
      <c r="B421" s="216" t="s">
        <v>182</v>
      </c>
      <c r="C421" s="170">
        <v>989.87</v>
      </c>
      <c r="D421" s="16"/>
      <c r="E421" s="170"/>
      <c r="F421" s="169">
        <f t="shared" si="40"/>
        <v>0</v>
      </c>
      <c r="G421" s="169" t="e">
        <f t="shared" si="41"/>
        <v>#DIV/0!</v>
      </c>
    </row>
    <row r="422" spans="1:7">
      <c r="A422" s="109">
        <v>322</v>
      </c>
      <c r="B422" s="216" t="s">
        <v>183</v>
      </c>
      <c r="C422" s="170">
        <v>1094.8699999999999</v>
      </c>
      <c r="D422" s="16"/>
      <c r="E422" s="170"/>
      <c r="F422" s="169">
        <f t="shared" si="40"/>
        <v>0</v>
      </c>
      <c r="G422" s="169" t="e">
        <f t="shared" si="41"/>
        <v>#DIV/0!</v>
      </c>
    </row>
    <row r="423" spans="1:7">
      <c r="A423" s="109">
        <v>322</v>
      </c>
      <c r="B423" s="216" t="s">
        <v>580</v>
      </c>
      <c r="C423" s="170">
        <v>2660.22</v>
      </c>
      <c r="D423" s="16"/>
      <c r="E423" s="170"/>
      <c r="F423" s="169">
        <f t="shared" si="40"/>
        <v>0</v>
      </c>
      <c r="G423" s="169" t="e">
        <f t="shared" si="41"/>
        <v>#DIV/0!</v>
      </c>
    </row>
    <row r="424" spans="1:7">
      <c r="A424" s="109">
        <v>322</v>
      </c>
      <c r="B424" s="216" t="s">
        <v>184</v>
      </c>
      <c r="C424" s="170">
        <v>3209.77</v>
      </c>
      <c r="D424" s="16"/>
      <c r="E424" s="170"/>
      <c r="F424" s="169">
        <f t="shared" si="40"/>
        <v>0</v>
      </c>
      <c r="G424" s="169" t="e">
        <f t="shared" si="41"/>
        <v>#DIV/0!</v>
      </c>
    </row>
    <row r="425" spans="1:7">
      <c r="A425" s="109">
        <v>322</v>
      </c>
      <c r="B425" s="216" t="s">
        <v>185</v>
      </c>
      <c r="C425" s="170">
        <v>0</v>
      </c>
      <c r="D425" s="16"/>
      <c r="E425" s="170"/>
      <c r="F425" s="169" t="e">
        <f t="shared" si="40"/>
        <v>#DIV/0!</v>
      </c>
      <c r="G425" s="169" t="e">
        <f t="shared" si="41"/>
        <v>#DIV/0!</v>
      </c>
    </row>
    <row r="426" spans="1:7">
      <c r="A426" s="112">
        <v>323</v>
      </c>
      <c r="B426" s="207" t="s">
        <v>71</v>
      </c>
      <c r="C426" s="75">
        <f>SUM(C427:C448)</f>
        <v>32415.230000000003</v>
      </c>
      <c r="D426" s="75">
        <f>SUM(D427:D448)</f>
        <v>0</v>
      </c>
      <c r="E426" s="75">
        <f>SUM(E427:E448)</f>
        <v>0</v>
      </c>
      <c r="F426" s="169">
        <f t="shared" si="40"/>
        <v>0</v>
      </c>
      <c r="G426" s="169" t="e">
        <f t="shared" si="41"/>
        <v>#DIV/0!</v>
      </c>
    </row>
    <row r="427" spans="1:7">
      <c r="A427" s="109">
        <v>323</v>
      </c>
      <c r="B427" s="216" t="s">
        <v>186</v>
      </c>
      <c r="C427" s="16">
        <v>1876.24</v>
      </c>
      <c r="D427" s="16"/>
      <c r="E427" s="16"/>
      <c r="F427" s="169">
        <f t="shared" si="40"/>
        <v>0</v>
      </c>
      <c r="G427" s="169" t="e">
        <f t="shared" si="41"/>
        <v>#DIV/0!</v>
      </c>
    </row>
    <row r="428" spans="1:7">
      <c r="A428" s="109">
        <v>323</v>
      </c>
      <c r="B428" s="216" t="s">
        <v>187</v>
      </c>
      <c r="C428" s="16">
        <v>1645.86</v>
      </c>
      <c r="D428" s="16"/>
      <c r="E428" s="16"/>
      <c r="F428" s="169">
        <f t="shared" si="40"/>
        <v>0</v>
      </c>
      <c r="G428" s="169" t="e">
        <f t="shared" si="41"/>
        <v>#DIV/0!</v>
      </c>
    </row>
    <row r="429" spans="1:7">
      <c r="A429" s="109">
        <v>323</v>
      </c>
      <c r="B429" s="216" t="s">
        <v>743</v>
      </c>
      <c r="C429" s="16">
        <v>0</v>
      </c>
      <c r="D429" s="16"/>
      <c r="E429" s="16"/>
      <c r="F429" s="169"/>
      <c r="G429" s="169"/>
    </row>
    <row r="430" spans="1:7">
      <c r="A430" s="109">
        <v>323</v>
      </c>
      <c r="B430" s="216" t="s">
        <v>188</v>
      </c>
      <c r="C430" s="16">
        <v>0</v>
      </c>
      <c r="D430" s="16"/>
      <c r="E430" s="16"/>
      <c r="F430" s="169" t="e">
        <f t="shared" si="40"/>
        <v>#DIV/0!</v>
      </c>
      <c r="G430" s="169" t="e">
        <f t="shared" si="41"/>
        <v>#DIV/0!</v>
      </c>
    </row>
    <row r="431" spans="1:7">
      <c r="A431" s="109">
        <v>323</v>
      </c>
      <c r="B431" s="216" t="s">
        <v>189</v>
      </c>
      <c r="C431" s="16">
        <v>76.5</v>
      </c>
      <c r="D431" s="16"/>
      <c r="E431" s="16"/>
      <c r="F431" s="169">
        <f t="shared" si="40"/>
        <v>0</v>
      </c>
      <c r="G431" s="169" t="e">
        <f t="shared" si="41"/>
        <v>#DIV/0!</v>
      </c>
    </row>
    <row r="432" spans="1:7">
      <c r="A432" s="109">
        <v>323</v>
      </c>
      <c r="B432" s="216" t="s">
        <v>190</v>
      </c>
      <c r="C432" s="16">
        <v>781.25</v>
      </c>
      <c r="D432" s="16"/>
      <c r="E432" s="16"/>
      <c r="F432" s="169">
        <f t="shared" si="40"/>
        <v>0</v>
      </c>
      <c r="G432" s="169" t="e">
        <f t="shared" si="41"/>
        <v>#DIV/0!</v>
      </c>
    </row>
    <row r="433" spans="1:7">
      <c r="A433" s="109">
        <v>323</v>
      </c>
      <c r="B433" s="216" t="s">
        <v>191</v>
      </c>
      <c r="C433" s="16">
        <v>639.75</v>
      </c>
      <c r="D433" s="16"/>
      <c r="E433" s="16"/>
      <c r="F433" s="169">
        <f t="shared" si="40"/>
        <v>0</v>
      </c>
      <c r="G433" s="169" t="e">
        <f t="shared" si="41"/>
        <v>#DIV/0!</v>
      </c>
    </row>
    <row r="434" spans="1:7">
      <c r="A434" s="109">
        <v>323</v>
      </c>
      <c r="B434" s="216" t="s">
        <v>192</v>
      </c>
      <c r="C434" s="16">
        <v>520.76</v>
      </c>
      <c r="D434" s="16"/>
      <c r="E434" s="16"/>
      <c r="F434" s="169">
        <f t="shared" si="40"/>
        <v>0</v>
      </c>
      <c r="G434" s="169" t="e">
        <f t="shared" si="41"/>
        <v>#DIV/0!</v>
      </c>
    </row>
    <row r="435" spans="1:7">
      <c r="A435" s="109">
        <v>323</v>
      </c>
      <c r="B435" s="216" t="s">
        <v>465</v>
      </c>
      <c r="C435" s="16">
        <v>420.45</v>
      </c>
      <c r="D435" s="16"/>
      <c r="E435" s="16"/>
      <c r="F435" s="169">
        <f t="shared" si="40"/>
        <v>0</v>
      </c>
      <c r="G435" s="169" t="e">
        <f t="shared" si="41"/>
        <v>#DIV/0!</v>
      </c>
    </row>
    <row r="436" spans="1:7">
      <c r="A436" s="109">
        <v>323</v>
      </c>
      <c r="B436" s="216" t="s">
        <v>193</v>
      </c>
      <c r="C436" s="16">
        <v>0</v>
      </c>
      <c r="D436" s="16"/>
      <c r="E436" s="16"/>
      <c r="F436" s="169" t="e">
        <f t="shared" si="40"/>
        <v>#DIV/0!</v>
      </c>
      <c r="G436" s="169" t="e">
        <f t="shared" si="41"/>
        <v>#DIV/0!</v>
      </c>
    </row>
    <row r="437" spans="1:7">
      <c r="A437" s="109">
        <v>323</v>
      </c>
      <c r="B437" s="216" t="s">
        <v>581</v>
      </c>
      <c r="C437" s="16">
        <v>1218.01</v>
      </c>
      <c r="D437" s="16"/>
      <c r="E437" s="16"/>
      <c r="F437" s="169">
        <f t="shared" si="40"/>
        <v>0</v>
      </c>
      <c r="G437" s="169" t="e">
        <f t="shared" si="41"/>
        <v>#DIV/0!</v>
      </c>
    </row>
    <row r="438" spans="1:7">
      <c r="A438" s="109">
        <v>323</v>
      </c>
      <c r="B438" s="216" t="s">
        <v>194</v>
      </c>
      <c r="C438" s="16">
        <v>998.1</v>
      </c>
      <c r="D438" s="16"/>
      <c r="E438" s="16"/>
      <c r="F438" s="169">
        <f t="shared" si="40"/>
        <v>0</v>
      </c>
      <c r="G438" s="169" t="e">
        <f t="shared" si="41"/>
        <v>#DIV/0!</v>
      </c>
    </row>
    <row r="439" spans="1:7">
      <c r="A439" s="109">
        <v>323</v>
      </c>
      <c r="B439" s="216" t="s">
        <v>195</v>
      </c>
      <c r="C439" s="16">
        <v>2547</v>
      </c>
      <c r="D439" s="16"/>
      <c r="E439" s="16"/>
      <c r="F439" s="169">
        <f t="shared" si="40"/>
        <v>0</v>
      </c>
      <c r="G439" s="169" t="e">
        <f t="shared" si="41"/>
        <v>#DIV/0!</v>
      </c>
    </row>
    <row r="440" spans="1:7">
      <c r="A440" s="109">
        <v>323</v>
      </c>
      <c r="B440" s="216" t="s">
        <v>196</v>
      </c>
      <c r="C440" s="16">
        <v>220</v>
      </c>
      <c r="D440" s="16"/>
      <c r="E440" s="16"/>
      <c r="F440" s="169">
        <f t="shared" si="40"/>
        <v>0</v>
      </c>
      <c r="G440" s="169" t="e">
        <f t="shared" si="41"/>
        <v>#DIV/0!</v>
      </c>
    </row>
    <row r="441" spans="1:7">
      <c r="A441" s="109">
        <v>323</v>
      </c>
      <c r="B441" s="216" t="s">
        <v>507</v>
      </c>
      <c r="C441" s="16">
        <v>1205</v>
      </c>
      <c r="D441" s="16"/>
      <c r="E441" s="16"/>
      <c r="F441" s="169">
        <f t="shared" si="40"/>
        <v>0</v>
      </c>
      <c r="G441" s="169" t="e">
        <f t="shared" si="41"/>
        <v>#DIV/0!</v>
      </c>
    </row>
    <row r="442" spans="1:7">
      <c r="A442" s="109">
        <v>323</v>
      </c>
      <c r="B442" s="216" t="s">
        <v>197</v>
      </c>
      <c r="C442" s="16">
        <v>2187.5</v>
      </c>
      <c r="D442" s="16"/>
      <c r="E442" s="16"/>
      <c r="F442" s="169">
        <f t="shared" si="40"/>
        <v>0</v>
      </c>
      <c r="G442" s="169" t="e">
        <f t="shared" si="41"/>
        <v>#DIV/0!</v>
      </c>
    </row>
    <row r="443" spans="1:7">
      <c r="A443" s="109">
        <v>323</v>
      </c>
      <c r="B443" s="216" t="s">
        <v>560</v>
      </c>
      <c r="C443" s="16">
        <v>11208.7</v>
      </c>
      <c r="D443" s="16"/>
      <c r="E443" s="16"/>
      <c r="F443" s="169">
        <f t="shared" si="40"/>
        <v>0</v>
      </c>
      <c r="G443" s="169" t="e">
        <f t="shared" si="41"/>
        <v>#DIV/0!</v>
      </c>
    </row>
    <row r="444" spans="1:7">
      <c r="A444" s="109">
        <v>323</v>
      </c>
      <c r="B444" s="216" t="s">
        <v>78</v>
      </c>
      <c r="C444" s="16">
        <v>3608.05</v>
      </c>
      <c r="D444" s="16"/>
      <c r="E444" s="16"/>
      <c r="F444" s="169">
        <f t="shared" si="40"/>
        <v>0</v>
      </c>
      <c r="G444" s="169" t="e">
        <f t="shared" si="41"/>
        <v>#DIV/0!</v>
      </c>
    </row>
    <row r="445" spans="1:7">
      <c r="A445" s="109">
        <v>323</v>
      </c>
      <c r="B445" s="216" t="s">
        <v>682</v>
      </c>
      <c r="C445" s="16">
        <v>1198.6199999999999</v>
      </c>
      <c r="D445" s="16"/>
      <c r="E445" s="16"/>
      <c r="F445" s="169">
        <f t="shared" si="40"/>
        <v>0</v>
      </c>
      <c r="G445" s="169" t="e">
        <f t="shared" si="41"/>
        <v>#DIV/0!</v>
      </c>
    </row>
    <row r="446" spans="1:7">
      <c r="A446" s="109">
        <v>323</v>
      </c>
      <c r="B446" s="216" t="s">
        <v>198</v>
      </c>
      <c r="C446" s="16">
        <v>191.48</v>
      </c>
      <c r="D446" s="16"/>
      <c r="E446" s="16"/>
      <c r="F446" s="169">
        <f t="shared" si="40"/>
        <v>0</v>
      </c>
      <c r="G446" s="169" t="e">
        <f t="shared" si="41"/>
        <v>#DIV/0!</v>
      </c>
    </row>
    <row r="447" spans="1:7">
      <c r="A447" s="109">
        <v>323</v>
      </c>
      <c r="B447" s="216" t="s">
        <v>444</v>
      </c>
      <c r="C447" s="16">
        <v>550.08000000000004</v>
      </c>
      <c r="D447" s="16"/>
      <c r="E447" s="16"/>
      <c r="F447" s="169">
        <f t="shared" si="40"/>
        <v>0</v>
      </c>
      <c r="G447" s="169" t="e">
        <f t="shared" si="41"/>
        <v>#DIV/0!</v>
      </c>
    </row>
    <row r="448" spans="1:7">
      <c r="A448" s="109">
        <v>323</v>
      </c>
      <c r="B448" s="216" t="s">
        <v>414</v>
      </c>
      <c r="C448" s="16">
        <v>1321.88</v>
      </c>
      <c r="D448" s="16"/>
      <c r="E448" s="16"/>
      <c r="F448" s="169">
        <f t="shared" si="40"/>
        <v>0</v>
      </c>
      <c r="G448" s="169" t="e">
        <f t="shared" si="41"/>
        <v>#DIV/0!</v>
      </c>
    </row>
    <row r="449" spans="1:7">
      <c r="A449" s="112">
        <v>324</v>
      </c>
      <c r="B449" s="207" t="s">
        <v>415</v>
      </c>
      <c r="C449" s="75">
        <f>SUM(C450)</f>
        <v>0</v>
      </c>
      <c r="D449" s="75">
        <f>SUM(D450)</f>
        <v>0</v>
      </c>
      <c r="E449" s="75">
        <f>SUM(E450)</f>
        <v>0</v>
      </c>
      <c r="F449" s="169" t="e">
        <f t="shared" si="40"/>
        <v>#DIV/0!</v>
      </c>
      <c r="G449" s="169" t="e">
        <f t="shared" si="41"/>
        <v>#DIV/0!</v>
      </c>
    </row>
    <row r="450" spans="1:7">
      <c r="A450" s="109">
        <v>324</v>
      </c>
      <c r="B450" s="216" t="s">
        <v>415</v>
      </c>
      <c r="C450" s="247">
        <v>0</v>
      </c>
      <c r="D450" s="16">
        <v>0</v>
      </c>
      <c r="E450" s="16">
        <v>0</v>
      </c>
      <c r="F450" s="169" t="e">
        <f t="shared" si="40"/>
        <v>#DIV/0!</v>
      </c>
      <c r="G450" s="169" t="e">
        <f t="shared" si="41"/>
        <v>#DIV/0!</v>
      </c>
    </row>
    <row r="451" spans="1:7">
      <c r="A451" s="112">
        <v>329</v>
      </c>
      <c r="B451" s="207" t="s">
        <v>79</v>
      </c>
      <c r="C451" s="75">
        <f>SUM(C452:C462)</f>
        <v>21904.23</v>
      </c>
      <c r="D451" s="75">
        <f>SUM(D452:D462)</f>
        <v>0</v>
      </c>
      <c r="E451" s="75">
        <f>SUM(E452:E462)</f>
        <v>0</v>
      </c>
      <c r="F451" s="169">
        <f t="shared" si="40"/>
        <v>0</v>
      </c>
      <c r="G451" s="169" t="e">
        <f t="shared" si="41"/>
        <v>#DIV/0!</v>
      </c>
    </row>
    <row r="452" spans="1:7">
      <c r="A452" s="110">
        <v>329</v>
      </c>
      <c r="B452" s="216" t="s">
        <v>559</v>
      </c>
      <c r="C452" s="16">
        <v>0</v>
      </c>
      <c r="D452" s="16"/>
      <c r="E452" s="16"/>
      <c r="F452" s="169" t="e">
        <f t="shared" si="40"/>
        <v>#DIV/0!</v>
      </c>
      <c r="G452" s="169" t="e">
        <f t="shared" si="41"/>
        <v>#DIV/0!</v>
      </c>
    </row>
    <row r="453" spans="1:7">
      <c r="A453" s="110">
        <v>329</v>
      </c>
      <c r="B453" s="216" t="s">
        <v>199</v>
      </c>
      <c r="C453" s="16">
        <v>256.92</v>
      </c>
      <c r="D453" s="16"/>
      <c r="E453" s="16"/>
      <c r="F453" s="169">
        <f t="shared" si="40"/>
        <v>0</v>
      </c>
      <c r="G453" s="169" t="e">
        <f t="shared" si="41"/>
        <v>#DIV/0!</v>
      </c>
    </row>
    <row r="454" spans="1:7">
      <c r="A454" s="110">
        <v>329</v>
      </c>
      <c r="B454" s="216" t="s">
        <v>558</v>
      </c>
      <c r="C454" s="16">
        <v>0</v>
      </c>
      <c r="D454" s="16"/>
      <c r="E454" s="16"/>
      <c r="F454" s="169" t="e">
        <f t="shared" si="40"/>
        <v>#DIV/0!</v>
      </c>
      <c r="G454" s="169" t="e">
        <f t="shared" si="41"/>
        <v>#DIV/0!</v>
      </c>
    </row>
    <row r="455" spans="1:7">
      <c r="A455" s="110">
        <v>329</v>
      </c>
      <c r="B455" s="216" t="s">
        <v>508</v>
      </c>
      <c r="C455" s="16">
        <v>200.4</v>
      </c>
      <c r="D455" s="16"/>
      <c r="E455" s="16"/>
      <c r="F455" s="169">
        <f t="shared" si="40"/>
        <v>0</v>
      </c>
      <c r="G455" s="169" t="e">
        <f t="shared" si="41"/>
        <v>#DIV/0!</v>
      </c>
    </row>
    <row r="456" spans="1:7">
      <c r="A456" s="110">
        <v>329</v>
      </c>
      <c r="B456" s="216" t="s">
        <v>711</v>
      </c>
      <c r="C456" s="16">
        <v>94.52</v>
      </c>
      <c r="D456" s="16"/>
      <c r="E456" s="16"/>
      <c r="F456" s="169"/>
      <c r="G456" s="169"/>
    </row>
    <row r="457" spans="1:7">
      <c r="A457" s="110">
        <v>329</v>
      </c>
      <c r="B457" s="216" t="s">
        <v>81</v>
      </c>
      <c r="C457" s="16">
        <v>2559.87</v>
      </c>
      <c r="D457" s="16"/>
      <c r="E457" s="16"/>
      <c r="F457" s="169">
        <f t="shared" si="40"/>
        <v>0</v>
      </c>
      <c r="G457" s="169" t="e">
        <f t="shared" si="41"/>
        <v>#DIV/0!</v>
      </c>
    </row>
    <row r="458" spans="1:7">
      <c r="A458" s="110">
        <v>329</v>
      </c>
      <c r="B458" s="216" t="s">
        <v>82</v>
      </c>
      <c r="C458" s="16">
        <v>2654.46</v>
      </c>
      <c r="D458" s="16"/>
      <c r="E458" s="16"/>
      <c r="F458" s="169">
        <f t="shared" si="40"/>
        <v>0</v>
      </c>
      <c r="G458" s="169" t="e">
        <f t="shared" si="41"/>
        <v>#DIV/0!</v>
      </c>
    </row>
    <row r="459" spans="1:7">
      <c r="A459" s="110">
        <v>329</v>
      </c>
      <c r="B459" s="216" t="s">
        <v>494</v>
      </c>
      <c r="C459" s="16">
        <v>135.16</v>
      </c>
      <c r="D459" s="16"/>
      <c r="E459" s="16"/>
      <c r="F459" s="169">
        <f t="shared" si="40"/>
        <v>0</v>
      </c>
      <c r="G459" s="169" t="e">
        <f t="shared" si="41"/>
        <v>#DIV/0!</v>
      </c>
    </row>
    <row r="460" spans="1:7">
      <c r="A460" s="109">
        <v>329</v>
      </c>
      <c r="B460" s="216" t="s">
        <v>495</v>
      </c>
      <c r="C460" s="16">
        <v>2466.4899999999998</v>
      </c>
      <c r="D460" s="16"/>
      <c r="E460" s="16"/>
      <c r="F460" s="169">
        <f t="shared" si="40"/>
        <v>0</v>
      </c>
      <c r="G460" s="169" t="e">
        <f t="shared" si="41"/>
        <v>#DIV/0!</v>
      </c>
    </row>
    <row r="461" spans="1:7">
      <c r="A461" s="109">
        <v>329</v>
      </c>
      <c r="B461" s="301" t="s">
        <v>200</v>
      </c>
      <c r="C461" s="303">
        <v>254.88</v>
      </c>
      <c r="D461" s="303"/>
      <c r="E461" s="303"/>
      <c r="F461" s="303">
        <f t="shared" si="40"/>
        <v>0</v>
      </c>
      <c r="G461" s="303" t="e">
        <f t="shared" si="41"/>
        <v>#DIV/0!</v>
      </c>
    </row>
    <row r="462" spans="1:7">
      <c r="A462" s="109">
        <v>329</v>
      </c>
      <c r="B462" s="301" t="s">
        <v>201</v>
      </c>
      <c r="C462" s="303">
        <v>13281.53</v>
      </c>
      <c r="D462" s="302"/>
      <c r="E462" s="303"/>
      <c r="F462" s="303">
        <f t="shared" si="40"/>
        <v>0</v>
      </c>
      <c r="G462" s="303" t="e">
        <f t="shared" si="41"/>
        <v>#DIV/0!</v>
      </c>
    </row>
    <row r="463" spans="1:7">
      <c r="A463" s="154" t="s">
        <v>202</v>
      </c>
      <c r="B463" s="182"/>
      <c r="C463" s="144">
        <f>SUM(C464+C466+C470+C472+C474)</f>
        <v>8550</v>
      </c>
      <c r="D463" s="144">
        <f>SUM(D464+D466+D470+D472+D474)</f>
        <v>0</v>
      </c>
      <c r="E463" s="144">
        <f>SUM(E464+E466+E470+E472+E474)</f>
        <v>0</v>
      </c>
      <c r="F463" s="169">
        <f t="shared" si="40"/>
        <v>0</v>
      </c>
      <c r="G463" s="169" t="e">
        <f t="shared" si="41"/>
        <v>#DIV/0!</v>
      </c>
    </row>
    <row r="464" spans="1:7">
      <c r="A464" s="153">
        <v>412</v>
      </c>
      <c r="B464" s="183" t="s">
        <v>123</v>
      </c>
      <c r="C464" s="150">
        <f>SUM(C465)</f>
        <v>8550</v>
      </c>
      <c r="D464" s="150">
        <f>SUM(D465)</f>
        <v>0</v>
      </c>
      <c r="E464" s="150">
        <f>SUM(E465)</f>
        <v>0</v>
      </c>
      <c r="F464" s="169">
        <f t="shared" si="40"/>
        <v>0</v>
      </c>
      <c r="G464" s="169" t="e">
        <f t="shared" si="41"/>
        <v>#DIV/0!</v>
      </c>
    </row>
    <row r="465" spans="1:7">
      <c r="A465" s="155">
        <v>412</v>
      </c>
      <c r="B465" s="216" t="s">
        <v>203</v>
      </c>
      <c r="C465" s="421">
        <v>8550</v>
      </c>
      <c r="D465" s="156"/>
      <c r="E465" s="156"/>
      <c r="F465" s="169">
        <f t="shared" ref="F465:F536" si="43">E465/C465*100</f>
        <v>0</v>
      </c>
      <c r="G465" s="169" t="e">
        <f t="shared" ref="G465:G479" si="44">E465/D465*100</f>
        <v>#DIV/0!</v>
      </c>
    </row>
    <row r="466" spans="1:7">
      <c r="A466" s="112">
        <v>422</v>
      </c>
      <c r="B466" s="207" t="s">
        <v>127</v>
      </c>
      <c r="C466" s="75">
        <f>SUM(C467:C469)</f>
        <v>0</v>
      </c>
      <c r="D466" s="75">
        <f>SUM(D467:D469)</f>
        <v>0</v>
      </c>
      <c r="E466" s="75">
        <f>SUM(E467:E469)</f>
        <v>0</v>
      </c>
      <c r="F466" s="169" t="e">
        <f t="shared" si="43"/>
        <v>#DIV/0!</v>
      </c>
      <c r="G466" s="169" t="e">
        <f t="shared" si="44"/>
        <v>#DIV/0!</v>
      </c>
    </row>
    <row r="467" spans="1:7">
      <c r="A467" s="109">
        <v>422</v>
      </c>
      <c r="B467" s="216" t="s">
        <v>204</v>
      </c>
      <c r="C467" s="16">
        <v>0</v>
      </c>
      <c r="D467" s="16"/>
      <c r="E467" s="16"/>
      <c r="F467" s="169" t="e">
        <f t="shared" si="43"/>
        <v>#DIV/0!</v>
      </c>
      <c r="G467" s="169" t="e">
        <f t="shared" si="44"/>
        <v>#DIV/0!</v>
      </c>
    </row>
    <row r="468" spans="1:7">
      <c r="A468" s="109">
        <v>422</v>
      </c>
      <c r="B468" s="216" t="s">
        <v>423</v>
      </c>
      <c r="C468" s="16">
        <v>0</v>
      </c>
      <c r="D468" s="16"/>
      <c r="E468" s="16"/>
      <c r="F468" s="169" t="e">
        <f t="shared" si="43"/>
        <v>#DIV/0!</v>
      </c>
      <c r="G468" s="169" t="e">
        <f t="shared" si="44"/>
        <v>#DIV/0!</v>
      </c>
    </row>
    <row r="469" spans="1:7">
      <c r="A469" s="109">
        <v>422</v>
      </c>
      <c r="B469" s="216" t="s">
        <v>205</v>
      </c>
      <c r="C469" s="16">
        <v>0</v>
      </c>
      <c r="D469" s="16"/>
      <c r="E469" s="16"/>
      <c r="F469" s="169" t="e">
        <f t="shared" si="43"/>
        <v>#DIV/0!</v>
      </c>
      <c r="G469" s="169" t="e">
        <f t="shared" si="44"/>
        <v>#DIV/0!</v>
      </c>
    </row>
    <row r="470" spans="1:7">
      <c r="A470" s="112">
        <v>423</v>
      </c>
      <c r="B470" s="207" t="s">
        <v>130</v>
      </c>
      <c r="C470" s="75">
        <f>SUM(C471)</f>
        <v>0</v>
      </c>
      <c r="D470" s="75">
        <f>SUM(D471)</f>
        <v>0</v>
      </c>
      <c r="E470" s="75">
        <f>SUM(E471)</f>
        <v>0</v>
      </c>
      <c r="F470" s="169" t="e">
        <f t="shared" si="43"/>
        <v>#DIV/0!</v>
      </c>
      <c r="G470" s="169" t="e">
        <f t="shared" si="44"/>
        <v>#DIV/0!</v>
      </c>
    </row>
    <row r="471" spans="1:7">
      <c r="A471" s="109">
        <v>423</v>
      </c>
      <c r="B471" s="216" t="s">
        <v>206</v>
      </c>
      <c r="C471" s="16">
        <v>0</v>
      </c>
      <c r="D471" s="16">
        <v>0</v>
      </c>
      <c r="E471" s="16">
        <v>0</v>
      </c>
      <c r="F471" s="169" t="e">
        <f t="shared" si="43"/>
        <v>#DIV/0!</v>
      </c>
      <c r="G471" s="169" t="e">
        <f t="shared" si="44"/>
        <v>#DIV/0!</v>
      </c>
    </row>
    <row r="472" spans="1:7">
      <c r="A472" s="112">
        <v>451</v>
      </c>
      <c r="B472" s="207" t="s">
        <v>135</v>
      </c>
      <c r="C472" s="75">
        <f>SUM(C473)</f>
        <v>0</v>
      </c>
      <c r="D472" s="75">
        <f>SUM(D473)</f>
        <v>0</v>
      </c>
      <c r="E472" s="75">
        <f>SUM(E473)</f>
        <v>0</v>
      </c>
      <c r="F472" s="169" t="e">
        <f t="shared" si="43"/>
        <v>#DIV/0!</v>
      </c>
      <c r="G472" s="169" t="e">
        <f t="shared" si="44"/>
        <v>#DIV/0!</v>
      </c>
    </row>
    <row r="473" spans="1:7">
      <c r="A473" s="109">
        <v>451</v>
      </c>
      <c r="B473" s="216" t="s">
        <v>135</v>
      </c>
      <c r="C473" s="16">
        <v>0</v>
      </c>
      <c r="D473" s="16">
        <v>0</v>
      </c>
      <c r="E473" s="16">
        <v>0</v>
      </c>
      <c r="F473" s="169" t="e">
        <f t="shared" si="43"/>
        <v>#DIV/0!</v>
      </c>
      <c r="G473" s="169" t="e">
        <f t="shared" si="44"/>
        <v>#DIV/0!</v>
      </c>
    </row>
    <row r="474" spans="1:7">
      <c r="A474" s="112">
        <v>426</v>
      </c>
      <c r="B474" s="224" t="s">
        <v>133</v>
      </c>
      <c r="C474" s="75">
        <f>SUM(C475:C479)</f>
        <v>0</v>
      </c>
      <c r="D474" s="75">
        <f>SUM(D475:D479)</f>
        <v>0</v>
      </c>
      <c r="E474" s="75">
        <f>SUM(E475:E479)</f>
        <v>0</v>
      </c>
      <c r="F474" s="169" t="e">
        <f t="shared" si="43"/>
        <v>#DIV/0!</v>
      </c>
      <c r="G474" s="169" t="e">
        <f t="shared" si="44"/>
        <v>#DIV/0!</v>
      </c>
    </row>
    <row r="475" spans="1:7">
      <c r="A475" s="215">
        <v>426</v>
      </c>
      <c r="B475" s="218" t="s">
        <v>207</v>
      </c>
      <c r="C475" s="170">
        <v>0</v>
      </c>
      <c r="D475" s="170"/>
      <c r="E475" s="170"/>
      <c r="F475" s="169" t="e">
        <f t="shared" si="43"/>
        <v>#DIV/0!</v>
      </c>
      <c r="G475" s="169" t="e">
        <f t="shared" si="44"/>
        <v>#DIV/0!</v>
      </c>
    </row>
    <row r="476" spans="1:7" ht="24.75">
      <c r="A476" s="215">
        <v>426</v>
      </c>
      <c r="B476" s="327" t="s">
        <v>539</v>
      </c>
      <c r="C476" s="170">
        <v>0</v>
      </c>
      <c r="D476" s="170"/>
      <c r="E476" s="170"/>
      <c r="F476" s="169" t="e">
        <f t="shared" si="43"/>
        <v>#DIV/0!</v>
      </c>
      <c r="G476" s="169" t="e">
        <f t="shared" si="44"/>
        <v>#DIV/0!</v>
      </c>
    </row>
    <row r="477" spans="1:7">
      <c r="A477" s="215">
        <v>426</v>
      </c>
      <c r="B477" s="218" t="s">
        <v>490</v>
      </c>
      <c r="C477" s="170">
        <v>0</v>
      </c>
      <c r="D477" s="170"/>
      <c r="E477" s="170"/>
      <c r="F477" s="169" t="e">
        <f t="shared" si="43"/>
        <v>#DIV/0!</v>
      </c>
      <c r="G477" s="169" t="e">
        <f t="shared" si="44"/>
        <v>#DIV/0!</v>
      </c>
    </row>
    <row r="478" spans="1:7">
      <c r="A478" s="215">
        <v>426</v>
      </c>
      <c r="B478" s="218" t="s">
        <v>497</v>
      </c>
      <c r="C478" s="170">
        <v>0</v>
      </c>
      <c r="D478" s="170"/>
      <c r="E478" s="170"/>
      <c r="F478" s="169" t="e">
        <f t="shared" si="43"/>
        <v>#DIV/0!</v>
      </c>
      <c r="G478" s="169" t="e">
        <f t="shared" si="44"/>
        <v>#DIV/0!</v>
      </c>
    </row>
    <row r="479" spans="1:7">
      <c r="A479" s="215">
        <v>426</v>
      </c>
      <c r="B479" s="216" t="s">
        <v>450</v>
      </c>
      <c r="C479" s="170">
        <v>0</v>
      </c>
      <c r="D479" s="170"/>
      <c r="E479" s="170"/>
      <c r="F479" s="169" t="e">
        <f t="shared" si="43"/>
        <v>#DIV/0!</v>
      </c>
      <c r="G479" s="169" t="e">
        <f t="shared" si="44"/>
        <v>#DIV/0!</v>
      </c>
    </row>
    <row r="480" spans="1:7">
      <c r="A480" s="128" t="s">
        <v>208</v>
      </c>
      <c r="B480" s="133"/>
      <c r="C480" s="145">
        <f>SUM(C481)</f>
        <v>60124.92</v>
      </c>
      <c r="D480" s="145">
        <f>SUM(D481)</f>
        <v>0</v>
      </c>
      <c r="E480" s="145">
        <f>SUM(E481)</f>
        <v>0</v>
      </c>
      <c r="F480" s="169">
        <f t="shared" si="43"/>
        <v>0</v>
      </c>
      <c r="G480" s="169" t="e">
        <f t="shared" ref="G480:G536" si="45">E480/D480*100</f>
        <v>#DIV/0!</v>
      </c>
    </row>
    <row r="481" spans="1:7">
      <c r="A481" s="126" t="s">
        <v>209</v>
      </c>
      <c r="B481" s="127"/>
      <c r="C481" s="146">
        <f>SUM(C482+C486)</f>
        <v>60124.92</v>
      </c>
      <c r="D481" s="146">
        <f>SUM(D482+D486)</f>
        <v>0</v>
      </c>
      <c r="E481" s="146">
        <f>SUM(E482+E486)</f>
        <v>0</v>
      </c>
      <c r="F481" s="169">
        <f t="shared" si="43"/>
        <v>0</v>
      </c>
      <c r="G481" s="169" t="e">
        <f t="shared" si="45"/>
        <v>#DIV/0!</v>
      </c>
    </row>
    <row r="482" spans="1:7">
      <c r="A482" s="124" t="s">
        <v>210</v>
      </c>
      <c r="B482" s="125"/>
      <c r="C482" s="147">
        <f t="shared" ref="C482:E484" si="46">SUM(C483)</f>
        <v>37398.089999999997</v>
      </c>
      <c r="D482" s="147">
        <f t="shared" si="46"/>
        <v>0</v>
      </c>
      <c r="E482" s="147">
        <f t="shared" si="46"/>
        <v>0</v>
      </c>
      <c r="F482" s="169">
        <f t="shared" si="43"/>
        <v>0</v>
      </c>
      <c r="G482" s="169" t="e">
        <f t="shared" si="45"/>
        <v>#DIV/0!</v>
      </c>
    </row>
    <row r="483" spans="1:7">
      <c r="A483" s="107" t="s">
        <v>211</v>
      </c>
      <c r="B483" s="108"/>
      <c r="C483" s="144">
        <f t="shared" si="46"/>
        <v>37398.089999999997</v>
      </c>
      <c r="D483" s="144">
        <f t="shared" si="46"/>
        <v>0</v>
      </c>
      <c r="E483" s="144">
        <f t="shared" si="46"/>
        <v>0</v>
      </c>
      <c r="F483" s="169">
        <f t="shared" si="43"/>
        <v>0</v>
      </c>
      <c r="G483" s="169" t="e">
        <f t="shared" si="45"/>
        <v>#DIV/0!</v>
      </c>
    </row>
    <row r="484" spans="1:7">
      <c r="A484" s="112">
        <v>36</v>
      </c>
      <c r="B484" s="103"/>
      <c r="C484" s="75">
        <f t="shared" si="46"/>
        <v>37398.089999999997</v>
      </c>
      <c r="D484" s="75">
        <f t="shared" si="46"/>
        <v>0</v>
      </c>
      <c r="E484" s="75">
        <f t="shared" si="46"/>
        <v>0</v>
      </c>
      <c r="F484" s="169">
        <f t="shared" si="43"/>
        <v>0</v>
      </c>
      <c r="G484" s="169" t="e">
        <f t="shared" si="45"/>
        <v>#DIV/0!</v>
      </c>
    </row>
    <row r="485" spans="1:7">
      <c r="A485" s="215">
        <v>366</v>
      </c>
      <c r="B485" s="220" t="s">
        <v>212</v>
      </c>
      <c r="C485" s="170">
        <v>37398.089999999997</v>
      </c>
      <c r="D485" s="170"/>
      <c r="E485" s="170"/>
      <c r="F485" s="169">
        <f t="shared" si="43"/>
        <v>0</v>
      </c>
      <c r="G485" s="169" t="e">
        <f t="shared" si="45"/>
        <v>#DIV/0!</v>
      </c>
    </row>
    <row r="486" spans="1:7">
      <c r="A486" s="115" t="s">
        <v>213</v>
      </c>
      <c r="B486" s="130"/>
      <c r="C486" s="147">
        <f>SUM(C487+C496)</f>
        <v>22726.83</v>
      </c>
      <c r="D486" s="147">
        <f>SUM(D487+D496)</f>
        <v>0</v>
      </c>
      <c r="E486" s="147">
        <f>SUM(E487+E496)</f>
        <v>0</v>
      </c>
      <c r="F486" s="169">
        <f t="shared" si="43"/>
        <v>0</v>
      </c>
      <c r="G486" s="169" t="e">
        <f t="shared" si="45"/>
        <v>#DIV/0!</v>
      </c>
    </row>
    <row r="487" spans="1:7">
      <c r="A487" s="107" t="s">
        <v>214</v>
      </c>
      <c r="B487" s="108"/>
      <c r="C487" s="144">
        <f>SUM(C488+C492+C494)</f>
        <v>20026.830000000002</v>
      </c>
      <c r="D487" s="144">
        <f>SUM(D488+D492+D494)</f>
        <v>0</v>
      </c>
      <c r="E487" s="144">
        <f>SUM(E488+E492+E494)</f>
        <v>0</v>
      </c>
      <c r="F487" s="169">
        <f t="shared" si="43"/>
        <v>0</v>
      </c>
      <c r="G487" s="169" t="e">
        <f t="shared" si="45"/>
        <v>#DIV/0!</v>
      </c>
    </row>
    <row r="488" spans="1:7">
      <c r="A488" s="294">
        <v>372</v>
      </c>
      <c r="B488" s="73" t="s">
        <v>99</v>
      </c>
      <c r="C488" s="76">
        <f>C489+C490+C491</f>
        <v>19394.84</v>
      </c>
      <c r="D488" s="76">
        <f>D489+D490+D491</f>
        <v>0</v>
      </c>
      <c r="E488" s="76">
        <f>E489+E490+E491</f>
        <v>0</v>
      </c>
      <c r="F488" s="317">
        <f t="shared" si="43"/>
        <v>0</v>
      </c>
      <c r="G488" s="317" t="e">
        <f t="shared" si="45"/>
        <v>#DIV/0!</v>
      </c>
    </row>
    <row r="489" spans="1:7">
      <c r="A489" s="110">
        <v>372</v>
      </c>
      <c r="B489" s="320" t="s">
        <v>256</v>
      </c>
      <c r="C489" s="321">
        <v>10852.3</v>
      </c>
      <c r="D489" s="321"/>
      <c r="E489" s="321"/>
      <c r="F489" s="317">
        <f t="shared" si="43"/>
        <v>0</v>
      </c>
      <c r="G489" s="317" t="e">
        <f t="shared" si="45"/>
        <v>#DIV/0!</v>
      </c>
    </row>
    <row r="490" spans="1:7">
      <c r="A490" s="110">
        <v>372</v>
      </c>
      <c r="B490" s="318" t="s">
        <v>509</v>
      </c>
      <c r="C490" s="16">
        <v>8542.5400000000009</v>
      </c>
      <c r="D490" s="16"/>
      <c r="E490" s="16"/>
      <c r="F490" s="169">
        <f t="shared" si="43"/>
        <v>0</v>
      </c>
      <c r="G490" s="169" t="e">
        <f t="shared" si="45"/>
        <v>#DIV/0!</v>
      </c>
    </row>
    <row r="491" spans="1:7">
      <c r="A491" s="110">
        <v>372</v>
      </c>
      <c r="B491" s="318" t="s">
        <v>453</v>
      </c>
      <c r="C491" s="16">
        <v>0</v>
      </c>
      <c r="D491" s="16"/>
      <c r="E491" s="16"/>
      <c r="F491" s="169" t="e">
        <f t="shared" si="43"/>
        <v>#DIV/0!</v>
      </c>
      <c r="G491" s="169" t="e">
        <f t="shared" si="45"/>
        <v>#DIV/0!</v>
      </c>
    </row>
    <row r="492" spans="1:7">
      <c r="A492" s="112">
        <v>381</v>
      </c>
      <c r="B492" s="207" t="s">
        <v>102</v>
      </c>
      <c r="C492" s="75">
        <f>SUM(C493)</f>
        <v>0</v>
      </c>
      <c r="D492" s="75">
        <f>SUM(D493)</f>
        <v>0</v>
      </c>
      <c r="E492" s="75">
        <f>SUM(E493)</f>
        <v>0</v>
      </c>
      <c r="F492" s="169" t="e">
        <f t="shared" si="43"/>
        <v>#DIV/0!</v>
      </c>
      <c r="G492" s="169" t="e">
        <f t="shared" si="45"/>
        <v>#DIV/0!</v>
      </c>
    </row>
    <row r="493" spans="1:7">
      <c r="A493" s="215">
        <v>381</v>
      </c>
      <c r="B493" s="216" t="s">
        <v>215</v>
      </c>
      <c r="C493" s="170">
        <v>0</v>
      </c>
      <c r="D493" s="170">
        <v>0</v>
      </c>
      <c r="E493" s="170">
        <v>0</v>
      </c>
      <c r="F493" s="169" t="e">
        <f t="shared" si="43"/>
        <v>#DIV/0!</v>
      </c>
      <c r="G493" s="169" t="e">
        <f t="shared" si="45"/>
        <v>#DIV/0!</v>
      </c>
    </row>
    <row r="494" spans="1:7">
      <c r="A494" s="112">
        <v>382</v>
      </c>
      <c r="B494" s="207" t="s">
        <v>113</v>
      </c>
      <c r="C494" s="75">
        <f>SUM(C495)</f>
        <v>631.99</v>
      </c>
      <c r="D494" s="75">
        <f>SUM(D495)</f>
        <v>0</v>
      </c>
      <c r="E494" s="75">
        <f>SUM(E495)</f>
        <v>0</v>
      </c>
      <c r="F494" s="169">
        <f t="shared" si="43"/>
        <v>0</v>
      </c>
      <c r="G494" s="169" t="e">
        <f t="shared" si="45"/>
        <v>#DIV/0!</v>
      </c>
    </row>
    <row r="495" spans="1:7">
      <c r="A495" s="215">
        <v>382</v>
      </c>
      <c r="B495" s="216" t="s">
        <v>215</v>
      </c>
      <c r="C495" s="170">
        <v>631.99</v>
      </c>
      <c r="D495" s="170"/>
      <c r="E495" s="170"/>
      <c r="F495" s="169">
        <f t="shared" si="43"/>
        <v>0</v>
      </c>
      <c r="G495" s="169" t="e">
        <f t="shared" si="45"/>
        <v>#DIV/0!</v>
      </c>
    </row>
    <row r="496" spans="1:7">
      <c r="A496" s="107" t="s">
        <v>216</v>
      </c>
      <c r="B496" s="108"/>
      <c r="C496" s="144">
        <f t="shared" ref="C496:E497" si="47">SUM(C497)</f>
        <v>2700</v>
      </c>
      <c r="D496" s="144">
        <f t="shared" si="47"/>
        <v>0</v>
      </c>
      <c r="E496" s="144">
        <f t="shared" si="47"/>
        <v>0</v>
      </c>
      <c r="F496" s="169">
        <f t="shared" si="43"/>
        <v>0</v>
      </c>
      <c r="G496" s="169" t="e">
        <f t="shared" si="45"/>
        <v>#DIV/0!</v>
      </c>
    </row>
    <row r="497" spans="1:7">
      <c r="A497" s="112">
        <v>372</v>
      </c>
      <c r="B497" s="181" t="s">
        <v>99</v>
      </c>
      <c r="C497" s="75">
        <f t="shared" si="47"/>
        <v>2700</v>
      </c>
      <c r="D497" s="75">
        <f t="shared" si="47"/>
        <v>0</v>
      </c>
      <c r="E497" s="75">
        <f t="shared" si="47"/>
        <v>0</v>
      </c>
      <c r="F497" s="169">
        <f t="shared" si="43"/>
        <v>0</v>
      </c>
      <c r="G497" s="169" t="e">
        <f t="shared" si="45"/>
        <v>#DIV/0!</v>
      </c>
    </row>
    <row r="498" spans="1:7">
      <c r="A498" s="215">
        <v>372</v>
      </c>
      <c r="B498" s="216" t="s">
        <v>217</v>
      </c>
      <c r="C498" s="16">
        <v>2700</v>
      </c>
      <c r="D498" s="16"/>
      <c r="E498" s="16"/>
      <c r="F498" s="169">
        <f t="shared" si="43"/>
        <v>0</v>
      </c>
      <c r="G498" s="169" t="e">
        <f t="shared" si="45"/>
        <v>#DIV/0!</v>
      </c>
    </row>
    <row r="499" spans="1:7">
      <c r="A499" s="128" t="s">
        <v>218</v>
      </c>
      <c r="B499" s="129"/>
      <c r="C499" s="145">
        <f>SUM(C500)</f>
        <v>55942.34</v>
      </c>
      <c r="D499" s="145">
        <f>SUM(D500)</f>
        <v>0</v>
      </c>
      <c r="E499" s="145">
        <f>SUM(E500)</f>
        <v>0</v>
      </c>
      <c r="F499" s="169">
        <f t="shared" si="43"/>
        <v>0</v>
      </c>
      <c r="G499" s="169" t="e">
        <f t="shared" si="45"/>
        <v>#DIV/0!</v>
      </c>
    </row>
    <row r="500" spans="1:7">
      <c r="A500" s="126" t="s">
        <v>219</v>
      </c>
      <c r="B500" s="127"/>
      <c r="C500" s="146">
        <f>SUM(C501+C508+C550+C558)</f>
        <v>55942.34</v>
      </c>
      <c r="D500" s="146">
        <f>SUM(D501+D508+D550+D558)</f>
        <v>0</v>
      </c>
      <c r="E500" s="146">
        <f>SUM(E501+E508+E550+E558)</f>
        <v>0</v>
      </c>
      <c r="F500" s="169">
        <f t="shared" si="43"/>
        <v>0</v>
      </c>
      <c r="G500" s="169" t="e">
        <f t="shared" si="45"/>
        <v>#DIV/0!</v>
      </c>
    </row>
    <row r="501" spans="1:7">
      <c r="A501" s="124" t="s">
        <v>220</v>
      </c>
      <c r="B501" s="125"/>
      <c r="C501" s="147">
        <f>SUM(C502+C505)</f>
        <v>2655</v>
      </c>
      <c r="D501" s="147">
        <f>SUM(D502+D505)</f>
        <v>0</v>
      </c>
      <c r="E501" s="147">
        <f>SUM(E502+E505)</f>
        <v>0</v>
      </c>
      <c r="F501" s="169">
        <f t="shared" si="43"/>
        <v>0</v>
      </c>
      <c r="G501" s="169" t="e">
        <f t="shared" si="45"/>
        <v>#DIV/0!</v>
      </c>
    </row>
    <row r="502" spans="1:7">
      <c r="A502" s="151" t="s">
        <v>221</v>
      </c>
      <c r="B502" s="152"/>
      <c r="C502" s="144">
        <f t="shared" ref="C502:E503" si="48">SUM(C503)</f>
        <v>0</v>
      </c>
      <c r="D502" s="144">
        <f t="shared" si="48"/>
        <v>0</v>
      </c>
      <c r="E502" s="144">
        <f t="shared" si="48"/>
        <v>0</v>
      </c>
      <c r="F502" s="169" t="e">
        <f t="shared" si="43"/>
        <v>#DIV/0!</v>
      </c>
      <c r="G502" s="169" t="e">
        <f t="shared" si="45"/>
        <v>#DIV/0!</v>
      </c>
    </row>
    <row r="503" spans="1:7">
      <c r="A503" s="149">
        <v>329</v>
      </c>
      <c r="B503" s="183" t="s">
        <v>101</v>
      </c>
      <c r="C503" s="150">
        <f t="shared" si="48"/>
        <v>0</v>
      </c>
      <c r="D503" s="150">
        <f t="shared" si="48"/>
        <v>0</v>
      </c>
      <c r="E503" s="150">
        <f t="shared" si="48"/>
        <v>0</v>
      </c>
      <c r="F503" s="169" t="e">
        <f t="shared" si="43"/>
        <v>#DIV/0!</v>
      </c>
      <c r="G503" s="169" t="e">
        <f t="shared" si="45"/>
        <v>#DIV/0!</v>
      </c>
    </row>
    <row r="504" spans="1:7">
      <c r="A504" s="300">
        <v>329</v>
      </c>
      <c r="B504" s="301" t="s">
        <v>222</v>
      </c>
      <c r="C504" s="302">
        <v>0</v>
      </c>
      <c r="D504" s="302"/>
      <c r="E504" s="303"/>
      <c r="F504" s="303" t="e">
        <f t="shared" si="43"/>
        <v>#DIV/0!</v>
      </c>
      <c r="G504" s="303" t="e">
        <f t="shared" si="45"/>
        <v>#DIV/0!</v>
      </c>
    </row>
    <row r="505" spans="1:7">
      <c r="A505" s="295" t="s">
        <v>445</v>
      </c>
      <c r="B505" s="296"/>
      <c r="C505" s="297">
        <f t="shared" ref="C505:E506" si="49">SUM(C506)</f>
        <v>2655</v>
      </c>
      <c r="D505" s="297">
        <f t="shared" si="49"/>
        <v>0</v>
      </c>
      <c r="E505" s="297">
        <f t="shared" si="49"/>
        <v>0</v>
      </c>
      <c r="F505" s="169">
        <f t="shared" si="43"/>
        <v>0</v>
      </c>
      <c r="G505" s="169" t="e">
        <f t="shared" si="45"/>
        <v>#DIV/0!</v>
      </c>
    </row>
    <row r="506" spans="1:7">
      <c r="A506" s="112">
        <v>381</v>
      </c>
      <c r="B506" s="207" t="s">
        <v>102</v>
      </c>
      <c r="C506" s="75">
        <f t="shared" si="49"/>
        <v>2655</v>
      </c>
      <c r="D506" s="75">
        <f t="shared" si="49"/>
        <v>0</v>
      </c>
      <c r="E506" s="75">
        <f t="shared" si="49"/>
        <v>0</v>
      </c>
      <c r="F506" s="169">
        <f t="shared" si="43"/>
        <v>0</v>
      </c>
      <c r="G506" s="169" t="e">
        <f t="shared" si="45"/>
        <v>#DIV/0!</v>
      </c>
    </row>
    <row r="507" spans="1:7">
      <c r="A507" s="109">
        <v>381</v>
      </c>
      <c r="B507" s="216" t="s">
        <v>441</v>
      </c>
      <c r="C507" s="16">
        <v>2655</v>
      </c>
      <c r="D507" s="16"/>
      <c r="E507" s="170"/>
      <c r="F507" s="169">
        <f t="shared" si="43"/>
        <v>0</v>
      </c>
      <c r="G507" s="169" t="e">
        <f t="shared" si="45"/>
        <v>#DIV/0!</v>
      </c>
    </row>
    <row r="508" spans="1:7">
      <c r="A508" s="115" t="s">
        <v>223</v>
      </c>
      <c r="B508" s="130"/>
      <c r="C508" s="147">
        <f>SUM(C509+C541+C544+C547)</f>
        <v>29787.34</v>
      </c>
      <c r="D508" s="147">
        <f>SUM(D509+D541+D544+D547)</f>
        <v>0</v>
      </c>
      <c r="E508" s="147">
        <f>SUM(E509+E541+E544+E547)</f>
        <v>0</v>
      </c>
      <c r="F508" s="169">
        <f t="shared" si="43"/>
        <v>0</v>
      </c>
      <c r="G508" s="169" t="e">
        <f t="shared" si="45"/>
        <v>#DIV/0!</v>
      </c>
    </row>
    <row r="509" spans="1:7">
      <c r="A509" s="107" t="s">
        <v>224</v>
      </c>
      <c r="B509" s="108"/>
      <c r="C509" s="144">
        <f>SUM(C510+C511+C512+C513+C517+C523+C535+C538)</f>
        <v>22848.9</v>
      </c>
      <c r="D509" s="144">
        <f>SUM(D510+D511+D512+D513+D517+D523+D535+D538)</f>
        <v>0</v>
      </c>
      <c r="E509" s="144">
        <f>SUM(E510+E511+E512+E513+E517+E523+E535+E538)</f>
        <v>0</v>
      </c>
      <c r="F509" s="169">
        <f t="shared" si="43"/>
        <v>0</v>
      </c>
      <c r="G509" s="169" t="e">
        <f t="shared" si="45"/>
        <v>#DIV/0!</v>
      </c>
    </row>
    <row r="510" spans="1:7">
      <c r="A510" s="112">
        <v>311</v>
      </c>
      <c r="B510" s="207" t="s">
        <v>59</v>
      </c>
      <c r="C510" s="75">
        <v>11913.33</v>
      </c>
      <c r="D510" s="75">
        <v>0</v>
      </c>
      <c r="E510" s="75">
        <v>0</v>
      </c>
      <c r="F510" s="169">
        <f t="shared" si="43"/>
        <v>0</v>
      </c>
      <c r="G510" s="169" t="e">
        <f t="shared" si="45"/>
        <v>#DIV/0!</v>
      </c>
    </row>
    <row r="511" spans="1:7">
      <c r="A511" s="112">
        <v>312</v>
      </c>
      <c r="B511" s="207" t="s">
        <v>60</v>
      </c>
      <c r="C511" s="75">
        <v>2455.35</v>
      </c>
      <c r="D511" s="75">
        <v>0</v>
      </c>
      <c r="E511" s="75">
        <v>0</v>
      </c>
      <c r="F511" s="169">
        <f t="shared" si="43"/>
        <v>0</v>
      </c>
      <c r="G511" s="169" t="e">
        <f t="shared" si="45"/>
        <v>#DIV/0!</v>
      </c>
    </row>
    <row r="512" spans="1:7">
      <c r="A512" s="112">
        <v>313</v>
      </c>
      <c r="B512" s="207" t="s">
        <v>61</v>
      </c>
      <c r="C512" s="75">
        <v>1965.69</v>
      </c>
      <c r="D512" s="75">
        <v>0</v>
      </c>
      <c r="E512" s="75">
        <v>0</v>
      </c>
      <c r="F512" s="169">
        <f t="shared" si="43"/>
        <v>0</v>
      </c>
      <c r="G512" s="169" t="e">
        <f t="shared" si="45"/>
        <v>#DIV/0!</v>
      </c>
    </row>
    <row r="513" spans="1:7">
      <c r="A513" s="112">
        <v>321</v>
      </c>
      <c r="B513" s="207" t="s">
        <v>63</v>
      </c>
      <c r="C513" s="75">
        <f>SUM(C514:C516)</f>
        <v>2702.17</v>
      </c>
      <c r="D513" s="75">
        <f>SUM(D514:D516)</f>
        <v>0</v>
      </c>
      <c r="E513" s="75">
        <f>SUM(E514:E516)</f>
        <v>0</v>
      </c>
      <c r="F513" s="169">
        <f t="shared" si="43"/>
        <v>0</v>
      </c>
      <c r="G513" s="169" t="e">
        <f t="shared" si="45"/>
        <v>#DIV/0!</v>
      </c>
    </row>
    <row r="514" spans="1:7">
      <c r="A514" s="110">
        <v>321</v>
      </c>
      <c r="B514" s="216" t="s">
        <v>225</v>
      </c>
      <c r="C514" s="16">
        <v>61.15</v>
      </c>
      <c r="D514" s="16">
        <v>0</v>
      </c>
      <c r="E514" s="16">
        <v>0</v>
      </c>
      <c r="F514" s="169">
        <f t="shared" si="43"/>
        <v>0</v>
      </c>
      <c r="G514" s="169" t="e">
        <f t="shared" si="45"/>
        <v>#DIV/0!</v>
      </c>
    </row>
    <row r="515" spans="1:7">
      <c r="A515" s="110">
        <v>321</v>
      </c>
      <c r="B515" s="216" t="s">
        <v>65</v>
      </c>
      <c r="C515" s="16">
        <v>0</v>
      </c>
      <c r="D515" s="16">
        <v>0</v>
      </c>
      <c r="E515" s="16">
        <v>0</v>
      </c>
      <c r="F515" s="169" t="e">
        <f>E515/C515*100</f>
        <v>#DIV/0!</v>
      </c>
      <c r="G515" s="169" t="e">
        <f>E515/D515*100</f>
        <v>#DIV/0!</v>
      </c>
    </row>
    <row r="516" spans="1:7">
      <c r="A516" s="110">
        <v>321</v>
      </c>
      <c r="B516" s="216" t="s">
        <v>503</v>
      </c>
      <c r="C516" s="16">
        <v>2641.02</v>
      </c>
      <c r="D516" s="16">
        <v>0</v>
      </c>
      <c r="E516" s="16">
        <v>0</v>
      </c>
      <c r="F516" s="169">
        <f t="shared" si="43"/>
        <v>0</v>
      </c>
      <c r="G516" s="169" t="e">
        <f t="shared" si="45"/>
        <v>#DIV/0!</v>
      </c>
    </row>
    <row r="517" spans="1:7">
      <c r="A517" s="112">
        <v>322</v>
      </c>
      <c r="B517" s="206" t="s">
        <v>66</v>
      </c>
      <c r="C517" s="75">
        <f>SUM(C518:C522)</f>
        <v>739.95</v>
      </c>
      <c r="D517" s="75">
        <f>SUM(D518:D522)</f>
        <v>0</v>
      </c>
      <c r="E517" s="75">
        <f>SUM(E518:E522)</f>
        <v>0</v>
      </c>
      <c r="F517" s="169">
        <f t="shared" si="43"/>
        <v>0</v>
      </c>
      <c r="G517" s="169" t="e">
        <f t="shared" si="45"/>
        <v>#DIV/0!</v>
      </c>
    </row>
    <row r="518" spans="1:7">
      <c r="A518" s="109">
        <v>322</v>
      </c>
      <c r="B518" s="208" t="s">
        <v>226</v>
      </c>
      <c r="C518" s="170">
        <v>373.03</v>
      </c>
      <c r="D518" s="16"/>
      <c r="E518" s="170"/>
      <c r="F518" s="169">
        <f t="shared" si="43"/>
        <v>0</v>
      </c>
      <c r="G518" s="169" t="e">
        <f t="shared" si="45"/>
        <v>#DIV/0!</v>
      </c>
    </row>
    <row r="519" spans="1:7">
      <c r="A519" s="109">
        <v>322</v>
      </c>
      <c r="B519" s="208" t="s">
        <v>227</v>
      </c>
      <c r="C519" s="170">
        <v>70.48</v>
      </c>
      <c r="D519" s="16"/>
      <c r="E519" s="170"/>
      <c r="F519" s="169">
        <f t="shared" si="43"/>
        <v>0</v>
      </c>
      <c r="G519" s="169" t="e">
        <f t="shared" si="45"/>
        <v>#DIV/0!</v>
      </c>
    </row>
    <row r="520" spans="1:7">
      <c r="A520" s="109">
        <v>322</v>
      </c>
      <c r="B520" s="208" t="s">
        <v>228</v>
      </c>
      <c r="C520" s="170">
        <v>246.49</v>
      </c>
      <c r="D520" s="16"/>
      <c r="E520" s="170"/>
      <c r="F520" s="169">
        <f t="shared" si="43"/>
        <v>0</v>
      </c>
      <c r="G520" s="169" t="e">
        <f t="shared" si="45"/>
        <v>#DIV/0!</v>
      </c>
    </row>
    <row r="521" spans="1:7">
      <c r="A521" s="109">
        <v>322</v>
      </c>
      <c r="B521" s="208" t="s">
        <v>229</v>
      </c>
      <c r="C521" s="170">
        <v>49.95</v>
      </c>
      <c r="D521" s="16"/>
      <c r="E521" s="170"/>
      <c r="F521" s="169">
        <f t="shared" si="43"/>
        <v>0</v>
      </c>
      <c r="G521" s="169" t="e">
        <f t="shared" si="45"/>
        <v>#DIV/0!</v>
      </c>
    </row>
    <row r="522" spans="1:7">
      <c r="A522" s="109">
        <v>322</v>
      </c>
      <c r="B522" s="208" t="s">
        <v>395</v>
      </c>
      <c r="C522" s="170">
        <v>0</v>
      </c>
      <c r="D522" s="16"/>
      <c r="E522" s="170"/>
      <c r="F522" s="169" t="e">
        <f t="shared" si="43"/>
        <v>#DIV/0!</v>
      </c>
      <c r="G522" s="169" t="e">
        <f t="shared" si="45"/>
        <v>#DIV/0!</v>
      </c>
    </row>
    <row r="523" spans="1:7">
      <c r="A523" s="112">
        <v>323</v>
      </c>
      <c r="B523" s="206" t="s">
        <v>71</v>
      </c>
      <c r="C523" s="75">
        <f>SUM(C524:C534)</f>
        <v>1428.14</v>
      </c>
      <c r="D523" s="75">
        <f>SUM(D524:D532)</f>
        <v>0</v>
      </c>
      <c r="E523" s="75">
        <f>SUM(E524:E532)</f>
        <v>0</v>
      </c>
      <c r="F523" s="169">
        <f t="shared" si="43"/>
        <v>0</v>
      </c>
      <c r="G523" s="169" t="e">
        <f t="shared" si="45"/>
        <v>#DIV/0!</v>
      </c>
    </row>
    <row r="524" spans="1:7">
      <c r="A524" s="109">
        <v>323</v>
      </c>
      <c r="B524" s="208" t="s">
        <v>186</v>
      </c>
      <c r="C524" s="16">
        <v>225.57</v>
      </c>
      <c r="D524" s="16"/>
      <c r="E524" s="16"/>
      <c r="F524" s="169">
        <f t="shared" si="43"/>
        <v>0</v>
      </c>
      <c r="G524" s="169" t="e">
        <f t="shared" si="45"/>
        <v>#DIV/0!</v>
      </c>
    </row>
    <row r="525" spans="1:7">
      <c r="A525" s="109">
        <v>323</v>
      </c>
      <c r="B525" s="208" t="s">
        <v>187</v>
      </c>
      <c r="C525" s="16">
        <v>182.9</v>
      </c>
      <c r="D525" s="16"/>
      <c r="E525" s="16"/>
      <c r="F525" s="169">
        <f t="shared" si="43"/>
        <v>0</v>
      </c>
      <c r="G525" s="169" t="e">
        <f t="shared" si="45"/>
        <v>#DIV/0!</v>
      </c>
    </row>
    <row r="526" spans="1:7">
      <c r="A526" s="109">
        <v>323</v>
      </c>
      <c r="B526" s="208" t="s">
        <v>230</v>
      </c>
      <c r="C526" s="16">
        <v>0</v>
      </c>
      <c r="D526" s="16"/>
      <c r="E526" s="16"/>
      <c r="F526" s="169" t="e">
        <f t="shared" si="43"/>
        <v>#DIV/0!</v>
      </c>
      <c r="G526" s="169" t="e">
        <f t="shared" si="45"/>
        <v>#DIV/0!</v>
      </c>
    </row>
    <row r="527" spans="1:7">
      <c r="A527" s="109">
        <v>323</v>
      </c>
      <c r="B527" s="208" t="s">
        <v>519</v>
      </c>
      <c r="C527" s="16">
        <v>86.32</v>
      </c>
      <c r="D527" s="16"/>
      <c r="E527" s="16"/>
      <c r="F527" s="169">
        <f t="shared" si="43"/>
        <v>0</v>
      </c>
      <c r="G527" s="169" t="e">
        <f t="shared" si="45"/>
        <v>#DIV/0!</v>
      </c>
    </row>
    <row r="528" spans="1:7">
      <c r="A528" s="109">
        <v>323</v>
      </c>
      <c r="B528" s="254" t="s">
        <v>231</v>
      </c>
      <c r="C528" s="170">
        <v>366.35</v>
      </c>
      <c r="D528" s="16"/>
      <c r="E528" s="170"/>
      <c r="F528" s="169">
        <f t="shared" si="43"/>
        <v>0</v>
      </c>
      <c r="G528" s="169" t="e">
        <f t="shared" si="45"/>
        <v>#DIV/0!</v>
      </c>
    </row>
    <row r="529" spans="1:7">
      <c r="A529" s="109">
        <v>323</v>
      </c>
      <c r="B529" s="254" t="s">
        <v>680</v>
      </c>
      <c r="C529" s="170">
        <v>150</v>
      </c>
      <c r="D529" s="16"/>
      <c r="E529" s="170"/>
      <c r="F529" s="169">
        <f t="shared" si="43"/>
        <v>0</v>
      </c>
      <c r="G529" s="169" t="e">
        <f t="shared" si="45"/>
        <v>#DIV/0!</v>
      </c>
    </row>
    <row r="530" spans="1:7">
      <c r="A530" s="109">
        <v>323</v>
      </c>
      <c r="B530" s="254" t="s">
        <v>520</v>
      </c>
      <c r="C530" s="170">
        <v>57.34</v>
      </c>
      <c r="D530" s="16"/>
      <c r="E530" s="170"/>
      <c r="F530" s="169">
        <f t="shared" si="43"/>
        <v>0</v>
      </c>
      <c r="G530" s="169" t="e">
        <f t="shared" si="45"/>
        <v>#DIV/0!</v>
      </c>
    </row>
    <row r="531" spans="1:7">
      <c r="A531" s="109">
        <v>323</v>
      </c>
      <c r="B531" s="254" t="s">
        <v>557</v>
      </c>
      <c r="C531" s="170">
        <v>359.66</v>
      </c>
      <c r="D531" s="16"/>
      <c r="E531" s="170"/>
      <c r="F531" s="169">
        <f t="shared" si="43"/>
        <v>0</v>
      </c>
      <c r="G531" s="169" t="e">
        <f t="shared" si="45"/>
        <v>#DIV/0!</v>
      </c>
    </row>
    <row r="532" spans="1:7">
      <c r="A532" s="109">
        <v>323</v>
      </c>
      <c r="B532" s="254" t="s">
        <v>521</v>
      </c>
      <c r="C532" s="170">
        <v>0</v>
      </c>
      <c r="D532" s="16"/>
      <c r="E532" s="170"/>
      <c r="F532" s="169" t="e">
        <f t="shared" si="43"/>
        <v>#DIV/0!</v>
      </c>
      <c r="G532" s="169" t="e">
        <f t="shared" si="45"/>
        <v>#DIV/0!</v>
      </c>
    </row>
    <row r="533" spans="1:7">
      <c r="A533" s="109">
        <v>323</v>
      </c>
      <c r="B533" s="254" t="s">
        <v>619</v>
      </c>
      <c r="C533" s="255">
        <v>0</v>
      </c>
      <c r="D533" s="16"/>
      <c r="E533" s="170"/>
      <c r="F533" s="169" t="e">
        <f t="shared" si="43"/>
        <v>#DIV/0!</v>
      </c>
      <c r="G533" s="169" t="e">
        <f t="shared" si="45"/>
        <v>#DIV/0!</v>
      </c>
    </row>
    <row r="534" spans="1:7">
      <c r="A534" s="109">
        <v>323</v>
      </c>
      <c r="B534" s="254" t="s">
        <v>414</v>
      </c>
      <c r="C534" s="255">
        <v>0</v>
      </c>
      <c r="D534" s="16"/>
      <c r="E534" s="170"/>
      <c r="F534" s="169" t="e">
        <f t="shared" si="43"/>
        <v>#DIV/0!</v>
      </c>
      <c r="G534" s="169" t="e">
        <f t="shared" si="45"/>
        <v>#DIV/0!</v>
      </c>
    </row>
    <row r="535" spans="1:7">
      <c r="A535" s="112">
        <v>329</v>
      </c>
      <c r="B535" s="206" t="s">
        <v>79</v>
      </c>
      <c r="C535" s="75">
        <f>SUM(C536:C537)</f>
        <v>1450.3200000000002</v>
      </c>
      <c r="D535" s="75">
        <f>SUM(D536:D537)</f>
        <v>0</v>
      </c>
      <c r="E535" s="75">
        <f>SUM(E536:E537)</f>
        <v>0</v>
      </c>
      <c r="F535" s="169">
        <f t="shared" si="43"/>
        <v>0</v>
      </c>
      <c r="G535" s="169" t="e">
        <f t="shared" si="45"/>
        <v>#DIV/0!</v>
      </c>
    </row>
    <row r="536" spans="1:7">
      <c r="A536" s="109">
        <v>329</v>
      </c>
      <c r="B536" s="208" t="s">
        <v>78</v>
      </c>
      <c r="C536" s="16">
        <v>796.32</v>
      </c>
      <c r="D536" s="16"/>
      <c r="E536" s="16"/>
      <c r="F536" s="169">
        <f t="shared" si="43"/>
        <v>0</v>
      </c>
      <c r="G536" s="169" t="e">
        <f t="shared" si="45"/>
        <v>#DIV/0!</v>
      </c>
    </row>
    <row r="537" spans="1:7" ht="24.75">
      <c r="A537" s="109">
        <v>329</v>
      </c>
      <c r="B537" s="283" t="s">
        <v>232</v>
      </c>
      <c r="C537" s="16">
        <v>654</v>
      </c>
      <c r="D537" s="16"/>
      <c r="E537" s="16"/>
      <c r="F537" s="169">
        <f t="shared" ref="F537:F599" si="50">E537/C537*100</f>
        <v>0</v>
      </c>
      <c r="G537" s="169" t="e">
        <f t="shared" ref="G537:G599" si="51">E537/D537*100</f>
        <v>#DIV/0!</v>
      </c>
    </row>
    <row r="538" spans="1:7">
      <c r="A538" s="112">
        <v>343</v>
      </c>
      <c r="B538" s="206" t="s">
        <v>91</v>
      </c>
      <c r="C538" s="75">
        <f>SUM(C539:C540)</f>
        <v>193.95</v>
      </c>
      <c r="D538" s="75">
        <f>SUM(D539:D540)</f>
        <v>0</v>
      </c>
      <c r="E538" s="75">
        <f>SUM(E539:E540)</f>
        <v>0</v>
      </c>
      <c r="F538" s="169">
        <f t="shared" si="50"/>
        <v>0</v>
      </c>
      <c r="G538" s="169" t="e">
        <f t="shared" si="51"/>
        <v>#DIV/0!</v>
      </c>
    </row>
    <row r="539" spans="1:7">
      <c r="A539" s="215">
        <v>343</v>
      </c>
      <c r="B539" s="208" t="s">
        <v>233</v>
      </c>
      <c r="C539" s="170">
        <v>193.95</v>
      </c>
      <c r="D539" s="170"/>
      <c r="E539" s="170"/>
      <c r="F539" s="169">
        <f t="shared" si="50"/>
        <v>0</v>
      </c>
      <c r="G539" s="169" t="e">
        <f t="shared" si="51"/>
        <v>#DIV/0!</v>
      </c>
    </row>
    <row r="540" spans="1:7">
      <c r="A540" s="215">
        <v>343</v>
      </c>
      <c r="B540" s="208" t="s">
        <v>93</v>
      </c>
      <c r="C540" s="16">
        <v>0</v>
      </c>
      <c r="D540" s="16"/>
      <c r="E540" s="16"/>
      <c r="F540" s="169" t="e">
        <f t="shared" si="50"/>
        <v>#DIV/0!</v>
      </c>
      <c r="G540" s="169" t="e">
        <f t="shared" si="51"/>
        <v>#DIV/0!</v>
      </c>
    </row>
    <row r="541" spans="1:7">
      <c r="A541" s="107" t="s">
        <v>234</v>
      </c>
      <c r="B541" s="188"/>
      <c r="C541" s="144">
        <f>SUM(C542)</f>
        <v>2515</v>
      </c>
      <c r="D541" s="144">
        <f>SUM(D542)</f>
        <v>0</v>
      </c>
      <c r="E541" s="144">
        <f>SUM(E542)</f>
        <v>0</v>
      </c>
      <c r="F541" s="169">
        <f t="shared" si="50"/>
        <v>0</v>
      </c>
      <c r="G541" s="169" t="e">
        <f t="shared" si="51"/>
        <v>#DIV/0!</v>
      </c>
    </row>
    <row r="542" spans="1:7">
      <c r="A542" s="112">
        <v>422</v>
      </c>
      <c r="B542" s="206" t="s">
        <v>127</v>
      </c>
      <c r="C542" s="75">
        <f>SUM(C543:C543)</f>
        <v>2515</v>
      </c>
      <c r="D542" s="75">
        <f>SUM(D543:D543)</f>
        <v>0</v>
      </c>
      <c r="E542" s="75">
        <f>SUM(E543:E543)</f>
        <v>0</v>
      </c>
      <c r="F542" s="169">
        <f t="shared" si="50"/>
        <v>0</v>
      </c>
      <c r="G542" s="169" t="e">
        <f t="shared" si="51"/>
        <v>#DIV/0!</v>
      </c>
    </row>
    <row r="543" spans="1:7">
      <c r="A543" s="109">
        <v>422</v>
      </c>
      <c r="B543" s="208" t="s">
        <v>447</v>
      </c>
      <c r="C543" s="16">
        <v>2515</v>
      </c>
      <c r="D543" s="16"/>
      <c r="E543" s="16"/>
      <c r="F543" s="169">
        <f t="shared" si="50"/>
        <v>0</v>
      </c>
      <c r="G543" s="169" t="e">
        <f t="shared" si="51"/>
        <v>#DIV/0!</v>
      </c>
    </row>
    <row r="544" spans="1:7">
      <c r="A544" s="107" t="s">
        <v>235</v>
      </c>
      <c r="B544" s="188"/>
      <c r="C544" s="144">
        <f t="shared" ref="C544:E545" si="52">SUM(C545)</f>
        <v>4423.4399999999996</v>
      </c>
      <c r="D544" s="144">
        <f t="shared" si="52"/>
        <v>0</v>
      </c>
      <c r="E544" s="144">
        <f t="shared" si="52"/>
        <v>0</v>
      </c>
      <c r="F544" s="169">
        <f t="shared" si="50"/>
        <v>0</v>
      </c>
      <c r="G544" s="169" t="e">
        <f t="shared" si="51"/>
        <v>#DIV/0!</v>
      </c>
    </row>
    <row r="545" spans="1:7">
      <c r="A545" s="112">
        <v>424</v>
      </c>
      <c r="B545" s="206" t="s">
        <v>236</v>
      </c>
      <c r="C545" s="75">
        <f t="shared" si="52"/>
        <v>4423.4399999999996</v>
      </c>
      <c r="D545" s="75">
        <f t="shared" si="52"/>
        <v>0</v>
      </c>
      <c r="E545" s="75">
        <f t="shared" si="52"/>
        <v>0</v>
      </c>
      <c r="F545" s="169">
        <f t="shared" si="50"/>
        <v>0</v>
      </c>
      <c r="G545" s="169" t="e">
        <f t="shared" si="51"/>
        <v>#DIV/0!</v>
      </c>
    </row>
    <row r="546" spans="1:7">
      <c r="A546" s="215">
        <v>424</v>
      </c>
      <c r="B546" s="208" t="s">
        <v>237</v>
      </c>
      <c r="C546" s="170">
        <v>4423.4399999999996</v>
      </c>
      <c r="D546" s="170"/>
      <c r="E546" s="170"/>
      <c r="F546" s="169">
        <f t="shared" si="50"/>
        <v>0</v>
      </c>
      <c r="G546" s="169" t="e">
        <f t="shared" si="51"/>
        <v>#DIV/0!</v>
      </c>
    </row>
    <row r="547" spans="1:7">
      <c r="A547" s="295" t="s">
        <v>446</v>
      </c>
      <c r="B547" s="298"/>
      <c r="C547" s="297">
        <f t="shared" ref="C547:E548" si="53">SUM(C548)</f>
        <v>0</v>
      </c>
      <c r="D547" s="297">
        <f t="shared" si="53"/>
        <v>0</v>
      </c>
      <c r="E547" s="297">
        <f t="shared" si="53"/>
        <v>0</v>
      </c>
      <c r="F547" s="169" t="e">
        <f t="shared" si="50"/>
        <v>#DIV/0!</v>
      </c>
      <c r="G547" s="169" t="e">
        <f t="shared" si="51"/>
        <v>#DIV/0!</v>
      </c>
    </row>
    <row r="548" spans="1:7">
      <c r="A548" s="299">
        <v>426</v>
      </c>
      <c r="B548" s="206" t="s">
        <v>133</v>
      </c>
      <c r="C548" s="168">
        <f t="shared" si="53"/>
        <v>0</v>
      </c>
      <c r="D548" s="168">
        <f t="shared" si="53"/>
        <v>0</v>
      </c>
      <c r="E548" s="168">
        <f t="shared" si="53"/>
        <v>0</v>
      </c>
      <c r="F548" s="169" t="e">
        <f t="shared" si="50"/>
        <v>#DIV/0!</v>
      </c>
      <c r="G548" s="169" t="e">
        <f t="shared" si="51"/>
        <v>#DIV/0!</v>
      </c>
    </row>
    <row r="549" spans="1:7">
      <c r="A549" s="215">
        <v>426</v>
      </c>
      <c r="B549" s="208" t="s">
        <v>442</v>
      </c>
      <c r="C549" s="170">
        <v>0</v>
      </c>
      <c r="D549" s="170">
        <v>0</v>
      </c>
      <c r="E549" s="170">
        <v>0</v>
      </c>
      <c r="F549" s="169" t="e">
        <f t="shared" si="50"/>
        <v>#DIV/0!</v>
      </c>
      <c r="G549" s="169" t="e">
        <f t="shared" si="51"/>
        <v>#DIV/0!</v>
      </c>
    </row>
    <row r="550" spans="1:7">
      <c r="A550" s="115" t="s">
        <v>238</v>
      </c>
      <c r="B550" s="189"/>
      <c r="C550" s="147">
        <f>SUM(C551)</f>
        <v>14950</v>
      </c>
      <c r="D550" s="147">
        <f>SUM(D551)</f>
        <v>0</v>
      </c>
      <c r="E550" s="147">
        <f>SUM(E551)</f>
        <v>0</v>
      </c>
      <c r="F550" s="169">
        <f t="shared" si="50"/>
        <v>0</v>
      </c>
      <c r="G550" s="169" t="e">
        <f t="shared" si="51"/>
        <v>#DIV/0!</v>
      </c>
    </row>
    <row r="551" spans="1:7">
      <c r="A551" s="107" t="s">
        <v>239</v>
      </c>
      <c r="B551" s="188"/>
      <c r="C551" s="144">
        <f>C552+C555</f>
        <v>14950</v>
      </c>
      <c r="D551" s="144">
        <f>D552+D555</f>
        <v>0</v>
      </c>
      <c r="E551" s="144">
        <f>E552+E555</f>
        <v>0</v>
      </c>
      <c r="F551" s="169">
        <f t="shared" si="50"/>
        <v>0</v>
      </c>
      <c r="G551" s="169" t="e">
        <f t="shared" si="51"/>
        <v>#DIV/0!</v>
      </c>
    </row>
    <row r="552" spans="1:7">
      <c r="A552" s="112">
        <v>381</v>
      </c>
      <c r="B552" s="206" t="s">
        <v>102</v>
      </c>
      <c r="C552" s="75">
        <f>SUM(C553+C554)</f>
        <v>0</v>
      </c>
      <c r="D552" s="75">
        <f>SUM(D553+D554)</f>
        <v>0</v>
      </c>
      <c r="E552" s="75">
        <f>SUM(E553+E554)</f>
        <v>0</v>
      </c>
      <c r="F552" s="169" t="e">
        <f t="shared" si="50"/>
        <v>#DIV/0!</v>
      </c>
      <c r="G552" s="169" t="e">
        <f t="shared" si="51"/>
        <v>#DIV/0!</v>
      </c>
    </row>
    <row r="553" spans="1:7">
      <c r="A553" s="110">
        <v>381</v>
      </c>
      <c r="B553" s="208" t="s">
        <v>514</v>
      </c>
      <c r="C553" s="16">
        <v>0</v>
      </c>
      <c r="D553" s="16"/>
      <c r="E553" s="16"/>
      <c r="F553" s="169" t="e">
        <f t="shared" si="50"/>
        <v>#DIV/0!</v>
      </c>
      <c r="G553" s="169" t="e">
        <f t="shared" si="51"/>
        <v>#DIV/0!</v>
      </c>
    </row>
    <row r="554" spans="1:7">
      <c r="A554" s="110">
        <v>381</v>
      </c>
      <c r="B554" s="208" t="s">
        <v>515</v>
      </c>
      <c r="C554" s="169">
        <v>0</v>
      </c>
      <c r="D554" s="169"/>
      <c r="E554" s="169"/>
      <c r="F554" s="169" t="e">
        <f t="shared" si="50"/>
        <v>#DIV/0!</v>
      </c>
      <c r="G554" s="169" t="e">
        <f t="shared" si="51"/>
        <v>#DIV/0!</v>
      </c>
    </row>
    <row r="555" spans="1:7">
      <c r="A555" s="112">
        <v>382</v>
      </c>
      <c r="B555" s="206" t="s">
        <v>113</v>
      </c>
      <c r="C555" s="75">
        <f>SUM(C556+C557)</f>
        <v>14950</v>
      </c>
      <c r="D555" s="75">
        <f>SUM(D556+D557)</f>
        <v>0</v>
      </c>
      <c r="E555" s="75">
        <f>SUM(E556+E557)</f>
        <v>0</v>
      </c>
      <c r="F555" s="169">
        <f t="shared" si="50"/>
        <v>0</v>
      </c>
      <c r="G555" s="169" t="e">
        <f t="shared" si="51"/>
        <v>#DIV/0!</v>
      </c>
    </row>
    <row r="556" spans="1:7">
      <c r="A556" s="110">
        <v>382</v>
      </c>
      <c r="B556" s="208" t="s">
        <v>455</v>
      </c>
      <c r="C556" s="16">
        <v>3300</v>
      </c>
      <c r="D556" s="16"/>
      <c r="E556" s="16"/>
      <c r="F556" s="169">
        <f t="shared" si="50"/>
        <v>0</v>
      </c>
      <c r="G556" s="169" t="e">
        <f t="shared" si="51"/>
        <v>#DIV/0!</v>
      </c>
    </row>
    <row r="557" spans="1:7">
      <c r="A557" s="215">
        <v>382</v>
      </c>
      <c r="B557" s="208" t="s">
        <v>240</v>
      </c>
      <c r="C557" s="422">
        <v>11650</v>
      </c>
      <c r="D557" s="169"/>
      <c r="E557" s="169"/>
      <c r="F557" s="169">
        <f t="shared" si="50"/>
        <v>0</v>
      </c>
      <c r="G557" s="169" t="e">
        <f t="shared" si="51"/>
        <v>#DIV/0!</v>
      </c>
    </row>
    <row r="558" spans="1:7">
      <c r="A558" s="115" t="s">
        <v>397</v>
      </c>
      <c r="B558" s="189"/>
      <c r="C558" s="147">
        <f>SUM(C559)</f>
        <v>8550</v>
      </c>
      <c r="D558" s="147">
        <f t="shared" ref="D558:E560" si="54">SUM(D559)</f>
        <v>0</v>
      </c>
      <c r="E558" s="147">
        <f t="shared" si="54"/>
        <v>0</v>
      </c>
      <c r="F558" s="169">
        <f t="shared" si="50"/>
        <v>0</v>
      </c>
      <c r="G558" s="169" t="e">
        <f t="shared" si="51"/>
        <v>#DIV/0!</v>
      </c>
    </row>
    <row r="559" spans="1:7">
      <c r="A559" s="107" t="s">
        <v>398</v>
      </c>
      <c r="B559" s="188"/>
      <c r="C559" s="144">
        <f>SUM(C560)</f>
        <v>8550</v>
      </c>
      <c r="D559" s="144">
        <f t="shared" si="54"/>
        <v>0</v>
      </c>
      <c r="E559" s="144">
        <f t="shared" si="54"/>
        <v>0</v>
      </c>
      <c r="F559" s="169">
        <f t="shared" si="50"/>
        <v>0</v>
      </c>
      <c r="G559" s="169" t="e">
        <f t="shared" si="51"/>
        <v>#DIV/0!</v>
      </c>
    </row>
    <row r="560" spans="1:7">
      <c r="A560" s="112">
        <v>412</v>
      </c>
      <c r="B560" s="206" t="s">
        <v>123</v>
      </c>
      <c r="C560" s="75">
        <f>SUM(C561)</f>
        <v>8550</v>
      </c>
      <c r="D560" s="75">
        <f t="shared" si="54"/>
        <v>0</v>
      </c>
      <c r="E560" s="75">
        <f t="shared" si="54"/>
        <v>0</v>
      </c>
      <c r="F560" s="169">
        <f t="shared" si="50"/>
        <v>0</v>
      </c>
      <c r="G560" s="169" t="e">
        <f t="shared" si="51"/>
        <v>#DIV/0!</v>
      </c>
    </row>
    <row r="561" spans="1:7">
      <c r="A561" s="215">
        <v>412</v>
      </c>
      <c r="B561" s="208" t="s">
        <v>376</v>
      </c>
      <c r="C561" s="422">
        <v>8550</v>
      </c>
      <c r="D561" s="169"/>
      <c r="E561" s="169"/>
      <c r="F561" s="169">
        <f t="shared" si="50"/>
        <v>0</v>
      </c>
      <c r="G561" s="169" t="e">
        <f t="shared" si="51"/>
        <v>#DIV/0!</v>
      </c>
    </row>
    <row r="562" spans="1:7">
      <c r="A562" s="128" t="s">
        <v>241</v>
      </c>
      <c r="B562" s="123"/>
      <c r="C562" s="145">
        <f t="shared" ref="C562:E563" si="55">SUM(C563)</f>
        <v>29461.699999999997</v>
      </c>
      <c r="D562" s="145">
        <f t="shared" si="55"/>
        <v>0</v>
      </c>
      <c r="E562" s="145">
        <f t="shared" si="55"/>
        <v>0</v>
      </c>
      <c r="F562" s="169">
        <f t="shared" si="50"/>
        <v>0</v>
      </c>
      <c r="G562" s="169" t="e">
        <f t="shared" si="51"/>
        <v>#DIV/0!</v>
      </c>
    </row>
    <row r="563" spans="1:7">
      <c r="A563" s="126" t="s">
        <v>242</v>
      </c>
      <c r="B563" s="121"/>
      <c r="C563" s="146">
        <f t="shared" si="55"/>
        <v>29461.699999999997</v>
      </c>
      <c r="D563" s="146">
        <f t="shared" si="55"/>
        <v>0</v>
      </c>
      <c r="E563" s="146">
        <f t="shared" si="55"/>
        <v>0</v>
      </c>
      <c r="F563" s="169">
        <f t="shared" si="50"/>
        <v>0</v>
      </c>
      <c r="G563" s="169" t="e">
        <f t="shared" si="51"/>
        <v>#DIV/0!</v>
      </c>
    </row>
    <row r="564" spans="1:7">
      <c r="A564" s="124" t="s">
        <v>243</v>
      </c>
      <c r="B564" s="119"/>
      <c r="C564" s="147">
        <f>SUM(C565+C570+C575)</f>
        <v>29461.699999999997</v>
      </c>
      <c r="D564" s="147">
        <f>SUM(D565+D570+D575)</f>
        <v>0</v>
      </c>
      <c r="E564" s="147">
        <f>SUM(E565+E570+E575)</f>
        <v>0</v>
      </c>
      <c r="F564" s="169">
        <f t="shared" si="50"/>
        <v>0</v>
      </c>
      <c r="G564" s="169" t="e">
        <f t="shared" si="51"/>
        <v>#DIV/0!</v>
      </c>
    </row>
    <row r="565" spans="1:7">
      <c r="A565" s="107" t="s">
        <v>244</v>
      </c>
      <c r="B565" s="107"/>
      <c r="C565" s="144">
        <f>SUM(C566)</f>
        <v>20604.099999999999</v>
      </c>
      <c r="D565" s="144">
        <f>SUM(D566)</f>
        <v>0</v>
      </c>
      <c r="E565" s="144">
        <f>SUM(E566)</f>
        <v>0</v>
      </c>
      <c r="F565" s="169">
        <f t="shared" si="50"/>
        <v>0</v>
      </c>
      <c r="G565" s="169" t="e">
        <f t="shared" si="51"/>
        <v>#DIV/0!</v>
      </c>
    </row>
    <row r="566" spans="1:7">
      <c r="A566" s="112">
        <v>381</v>
      </c>
      <c r="B566" s="206" t="s">
        <v>102</v>
      </c>
      <c r="C566" s="75">
        <f>SUM(C567:C569)</f>
        <v>20604.099999999999</v>
      </c>
      <c r="D566" s="75">
        <f>SUM(D567:D569)</f>
        <v>0</v>
      </c>
      <c r="E566" s="75">
        <f>SUM(E567:E569)</f>
        <v>0</v>
      </c>
      <c r="F566" s="169">
        <f t="shared" si="50"/>
        <v>0</v>
      </c>
      <c r="G566" s="169" t="e">
        <f t="shared" si="51"/>
        <v>#DIV/0!</v>
      </c>
    </row>
    <row r="567" spans="1:7">
      <c r="A567" s="215">
        <v>381</v>
      </c>
      <c r="B567" s="208" t="s">
        <v>106</v>
      </c>
      <c r="C567" s="170">
        <v>19000</v>
      </c>
      <c r="D567" s="170"/>
      <c r="E567" s="170"/>
      <c r="F567" s="169">
        <f t="shared" si="50"/>
        <v>0</v>
      </c>
      <c r="G567" s="169" t="e">
        <f t="shared" si="51"/>
        <v>#DIV/0!</v>
      </c>
    </row>
    <row r="568" spans="1:7">
      <c r="A568" s="215">
        <v>381</v>
      </c>
      <c r="B568" s="208" t="s">
        <v>107</v>
      </c>
      <c r="C568" s="170">
        <v>1604.1</v>
      </c>
      <c r="D568" s="170"/>
      <c r="E568" s="170"/>
      <c r="F568" s="169">
        <f t="shared" si="50"/>
        <v>0</v>
      </c>
      <c r="G568" s="169" t="e">
        <f t="shared" si="51"/>
        <v>#DIV/0!</v>
      </c>
    </row>
    <row r="569" spans="1:7">
      <c r="A569" s="215">
        <v>381</v>
      </c>
      <c r="B569" s="208" t="s">
        <v>689</v>
      </c>
      <c r="C569" s="170">
        <v>0</v>
      </c>
      <c r="D569" s="170"/>
      <c r="E569" s="170"/>
      <c r="F569" s="169" t="e">
        <f t="shared" si="50"/>
        <v>#DIV/0!</v>
      </c>
      <c r="G569" s="169" t="e">
        <f t="shared" si="51"/>
        <v>#DIV/0!</v>
      </c>
    </row>
    <row r="570" spans="1:7">
      <c r="A570" s="107" t="s">
        <v>245</v>
      </c>
      <c r="B570" s="190"/>
      <c r="C570" s="144">
        <f>SUM(C571)</f>
        <v>0</v>
      </c>
      <c r="D570" s="144">
        <f>SUM(D571)</f>
        <v>0</v>
      </c>
      <c r="E570" s="144">
        <f>SUM(E571)</f>
        <v>0</v>
      </c>
      <c r="F570" s="169" t="e">
        <f t="shared" si="50"/>
        <v>#DIV/0!</v>
      </c>
      <c r="G570" s="169" t="e">
        <f t="shared" si="51"/>
        <v>#DIV/0!</v>
      </c>
    </row>
    <row r="571" spans="1:7">
      <c r="A571" s="112">
        <v>329</v>
      </c>
      <c r="B571" s="186" t="s">
        <v>79</v>
      </c>
      <c r="C571" s="75">
        <f>SUM(C572:C574)</f>
        <v>0</v>
      </c>
      <c r="D571" s="75">
        <f>SUM(D572:D574)</f>
        <v>0</v>
      </c>
      <c r="E571" s="75">
        <f>SUM(E572:E574)</f>
        <v>0</v>
      </c>
      <c r="F571" s="169" t="e">
        <f t="shared" si="50"/>
        <v>#DIV/0!</v>
      </c>
      <c r="G571" s="169" t="e">
        <f t="shared" si="51"/>
        <v>#DIV/0!</v>
      </c>
    </row>
    <row r="572" spans="1:7">
      <c r="A572" s="109">
        <v>329</v>
      </c>
      <c r="B572" s="208" t="s">
        <v>246</v>
      </c>
      <c r="C572" s="16">
        <v>0</v>
      </c>
      <c r="D572" s="16"/>
      <c r="E572" s="170"/>
      <c r="F572" s="169" t="e">
        <f t="shared" si="50"/>
        <v>#DIV/0!</v>
      </c>
      <c r="G572" s="169" t="e">
        <f t="shared" si="51"/>
        <v>#DIV/0!</v>
      </c>
    </row>
    <row r="573" spans="1:7">
      <c r="A573" s="109">
        <v>329</v>
      </c>
      <c r="B573" s="208" t="s">
        <v>247</v>
      </c>
      <c r="C573" s="16">
        <v>0</v>
      </c>
      <c r="D573" s="16"/>
      <c r="E573" s="170"/>
      <c r="F573" s="169" t="e">
        <f t="shared" si="50"/>
        <v>#DIV/0!</v>
      </c>
      <c r="G573" s="169" t="e">
        <f t="shared" si="51"/>
        <v>#DIV/0!</v>
      </c>
    </row>
    <row r="574" spans="1:7">
      <c r="A574" s="258">
        <v>329</v>
      </c>
      <c r="B574" s="257" t="s">
        <v>461</v>
      </c>
      <c r="C574" s="256">
        <v>0</v>
      </c>
      <c r="D574" s="247"/>
      <c r="E574" s="248"/>
      <c r="F574" s="169" t="e">
        <f t="shared" si="50"/>
        <v>#DIV/0!</v>
      </c>
      <c r="G574" s="169" t="e">
        <f t="shared" si="51"/>
        <v>#DIV/0!</v>
      </c>
    </row>
    <row r="575" spans="1:7">
      <c r="A575" s="107" t="s">
        <v>248</v>
      </c>
      <c r="B575" s="214"/>
      <c r="C575" s="144">
        <f>SUM(C576)</f>
        <v>8857.6</v>
      </c>
      <c r="D575" s="144">
        <f>SUM(D576)</f>
        <v>0</v>
      </c>
      <c r="E575" s="144">
        <f>SUM(E576)</f>
        <v>0</v>
      </c>
      <c r="F575" s="169">
        <f t="shared" si="50"/>
        <v>0</v>
      </c>
      <c r="G575" s="169" t="e">
        <f t="shared" si="51"/>
        <v>#DIV/0!</v>
      </c>
    </row>
    <row r="576" spans="1:7">
      <c r="A576" s="112">
        <v>421</v>
      </c>
      <c r="B576" s="186" t="s">
        <v>126</v>
      </c>
      <c r="C576" s="75">
        <f>SUM(C577:C579)</f>
        <v>8857.6</v>
      </c>
      <c r="D576" s="75">
        <f>SUM(D577:D579)</f>
        <v>0</v>
      </c>
      <c r="E576" s="75">
        <f>SUM(E577:E579)</f>
        <v>0</v>
      </c>
      <c r="F576" s="169">
        <f t="shared" si="50"/>
        <v>0</v>
      </c>
      <c r="G576" s="169" t="e">
        <f t="shared" si="51"/>
        <v>#DIV/0!</v>
      </c>
    </row>
    <row r="577" spans="1:7">
      <c r="A577" s="109">
        <v>421</v>
      </c>
      <c r="B577" s="208" t="s">
        <v>582</v>
      </c>
      <c r="C577" s="16">
        <v>2080.1</v>
      </c>
      <c r="D577" s="16"/>
      <c r="E577" s="16"/>
      <c r="F577" s="169">
        <f t="shared" si="50"/>
        <v>0</v>
      </c>
      <c r="G577" s="169" t="e">
        <f t="shared" si="51"/>
        <v>#DIV/0!</v>
      </c>
    </row>
    <row r="578" spans="1:7">
      <c r="A578" s="109">
        <v>420</v>
      </c>
      <c r="B578" s="208" t="s">
        <v>692</v>
      </c>
      <c r="C578" s="16">
        <v>3202.5</v>
      </c>
      <c r="D578" s="16"/>
      <c r="E578" s="16"/>
      <c r="F578" s="169"/>
      <c r="G578" s="169"/>
    </row>
    <row r="579" spans="1:7">
      <c r="A579" s="109">
        <v>421</v>
      </c>
      <c r="B579" s="208" t="s">
        <v>636</v>
      </c>
      <c r="C579" s="16">
        <v>3575</v>
      </c>
      <c r="D579" s="16"/>
      <c r="E579" s="16"/>
      <c r="F579" s="169">
        <f t="shared" ref="F579:F584" si="56">E579/C579*100</f>
        <v>0</v>
      </c>
      <c r="G579" s="169" t="e">
        <f t="shared" si="51"/>
        <v>#DIV/0!</v>
      </c>
    </row>
    <row r="580" spans="1:7">
      <c r="A580" s="128" t="s">
        <v>583</v>
      </c>
      <c r="B580" s="123"/>
      <c r="C580" s="145">
        <f t="shared" ref="C580:E581" si="57">SUM(C581)</f>
        <v>35819.480000000003</v>
      </c>
      <c r="D580" s="145">
        <f t="shared" si="57"/>
        <v>0</v>
      </c>
      <c r="E580" s="145">
        <f t="shared" si="57"/>
        <v>0</v>
      </c>
      <c r="F580" s="169">
        <f t="shared" si="56"/>
        <v>0</v>
      </c>
      <c r="G580" s="169" t="e">
        <f>E580/D580*100</f>
        <v>#DIV/0!</v>
      </c>
    </row>
    <row r="581" spans="1:7">
      <c r="A581" s="126" t="s">
        <v>584</v>
      </c>
      <c r="B581" s="121"/>
      <c r="C581" s="146">
        <f t="shared" si="57"/>
        <v>35819.480000000003</v>
      </c>
      <c r="D581" s="146">
        <f t="shared" si="57"/>
        <v>0</v>
      </c>
      <c r="E581" s="146">
        <f t="shared" si="57"/>
        <v>0</v>
      </c>
      <c r="F581" s="169">
        <f t="shared" si="56"/>
        <v>0</v>
      </c>
      <c r="G581" s="169" t="e">
        <f>E581/D581*100</f>
        <v>#DIV/0!</v>
      </c>
    </row>
    <row r="582" spans="1:7">
      <c r="A582" s="124" t="s">
        <v>585</v>
      </c>
      <c r="B582" s="119"/>
      <c r="C582" s="147">
        <f>SUM(C583+C587)</f>
        <v>35819.480000000003</v>
      </c>
      <c r="D582" s="147">
        <f t="shared" ref="D582:E582" si="58">SUM(D583+D587)</f>
        <v>0</v>
      </c>
      <c r="E582" s="147">
        <f t="shared" si="58"/>
        <v>0</v>
      </c>
      <c r="F582" s="169">
        <f t="shared" si="56"/>
        <v>0</v>
      </c>
      <c r="G582" s="169" t="e">
        <f>E582/D582*100</f>
        <v>#DIV/0!</v>
      </c>
    </row>
    <row r="583" spans="1:7">
      <c r="A583" s="107" t="s">
        <v>586</v>
      </c>
      <c r="B583" s="107"/>
      <c r="C583" s="144">
        <f>SUM(C584)</f>
        <v>35819.480000000003</v>
      </c>
      <c r="D583" s="144">
        <f>SUM(D584)</f>
        <v>0</v>
      </c>
      <c r="E583" s="144">
        <f>SUM(E584)</f>
        <v>0</v>
      </c>
      <c r="F583" s="169">
        <f t="shared" si="56"/>
        <v>0</v>
      </c>
      <c r="G583" s="169" t="e">
        <f>E583/D583*100</f>
        <v>#DIV/0!</v>
      </c>
    </row>
    <row r="584" spans="1:7">
      <c r="A584" s="112">
        <v>323</v>
      </c>
      <c r="B584" s="186" t="s">
        <v>71</v>
      </c>
      <c r="C584" s="75">
        <f>SUM(C585:C586)</f>
        <v>35819.480000000003</v>
      </c>
      <c r="D584" s="75">
        <f>SUM(D585:D586)</f>
        <v>0</v>
      </c>
      <c r="E584" s="75">
        <f>SUM(E585:E586)</f>
        <v>0</v>
      </c>
      <c r="F584" s="169">
        <f t="shared" si="56"/>
        <v>0</v>
      </c>
      <c r="G584" s="169" t="e">
        <f t="shared" si="51"/>
        <v>#DIV/0!</v>
      </c>
    </row>
    <row r="585" spans="1:7">
      <c r="A585" s="109">
        <v>323</v>
      </c>
      <c r="B585" s="208" t="s">
        <v>406</v>
      </c>
      <c r="C585" s="423">
        <v>2188.23</v>
      </c>
      <c r="D585" s="111"/>
      <c r="E585" s="111"/>
      <c r="F585" s="169">
        <f t="shared" si="50"/>
        <v>0</v>
      </c>
      <c r="G585" s="169" t="e">
        <f t="shared" si="51"/>
        <v>#DIV/0!</v>
      </c>
    </row>
    <row r="586" spans="1:7">
      <c r="A586" s="215">
        <v>323</v>
      </c>
      <c r="B586" s="208" t="s">
        <v>249</v>
      </c>
      <c r="C586" s="170">
        <v>33631.25</v>
      </c>
      <c r="D586" s="170"/>
      <c r="E586" s="170"/>
      <c r="F586" s="169">
        <f t="shared" si="50"/>
        <v>0</v>
      </c>
      <c r="G586" s="169" t="e">
        <f t="shared" si="51"/>
        <v>#DIV/0!</v>
      </c>
    </row>
    <row r="587" spans="1:7">
      <c r="A587" s="107" t="s">
        <v>282</v>
      </c>
      <c r="B587" s="190" t="s">
        <v>686</v>
      </c>
      <c r="C587" s="144">
        <f>SUM(C588)</f>
        <v>0</v>
      </c>
      <c r="D587" s="144">
        <f>SUM(D588)</f>
        <v>0</v>
      </c>
      <c r="E587" s="144">
        <f>SUM(E588)</f>
        <v>0</v>
      </c>
      <c r="F587" s="169" t="e">
        <f>E587/C587*100</f>
        <v>#DIV/0!</v>
      </c>
      <c r="G587" s="169" t="e">
        <f>E587/D587*100</f>
        <v>#DIV/0!</v>
      </c>
    </row>
    <row r="588" spans="1:7">
      <c r="A588" s="112">
        <v>382</v>
      </c>
      <c r="B588" s="186" t="s">
        <v>113</v>
      </c>
      <c r="C588" s="75">
        <f>C589+C590</f>
        <v>0</v>
      </c>
      <c r="D588" s="75">
        <f>D590</f>
        <v>0</v>
      </c>
      <c r="E588" s="75">
        <f>E590</f>
        <v>0</v>
      </c>
      <c r="F588" s="169" t="e">
        <f>E588/C588*100</f>
        <v>#DIV/0!</v>
      </c>
      <c r="G588" s="169" t="e">
        <f>E588/D588*100</f>
        <v>#DIV/0!</v>
      </c>
    </row>
    <row r="589" spans="1:7">
      <c r="A589" s="110">
        <v>382</v>
      </c>
      <c r="B589" s="187" t="s">
        <v>620</v>
      </c>
      <c r="C589" s="16">
        <v>0</v>
      </c>
      <c r="D589" s="75"/>
      <c r="E589" s="75"/>
      <c r="F589" s="169"/>
      <c r="G589" s="169"/>
    </row>
    <row r="590" spans="1:7">
      <c r="A590" s="109">
        <v>382</v>
      </c>
      <c r="B590" s="208" t="s">
        <v>690</v>
      </c>
      <c r="C590" s="16">
        <v>0</v>
      </c>
      <c r="D590" s="16"/>
      <c r="E590" s="170"/>
      <c r="F590" s="169" t="e">
        <f>E590/C590*100</f>
        <v>#DIV/0!</v>
      </c>
      <c r="G590" s="169" t="e">
        <f>E590/D590*100</f>
        <v>#DIV/0!</v>
      </c>
    </row>
    <row r="591" spans="1:7">
      <c r="A591" s="128" t="s">
        <v>250</v>
      </c>
      <c r="B591" s="123"/>
      <c r="C591" s="145">
        <f>SUM(C592)</f>
        <v>30107.760000000002</v>
      </c>
      <c r="D591" s="145">
        <f>SUM(D592)</f>
        <v>0</v>
      </c>
      <c r="E591" s="145">
        <f>SUM(E592)</f>
        <v>0</v>
      </c>
      <c r="F591" s="169">
        <f t="shared" si="50"/>
        <v>0</v>
      </c>
      <c r="G591" s="169" t="e">
        <f t="shared" si="51"/>
        <v>#DIV/0!</v>
      </c>
    </row>
    <row r="592" spans="1:7">
      <c r="A592" s="126" t="s">
        <v>251</v>
      </c>
      <c r="B592" s="121"/>
      <c r="C592" s="146">
        <f>SUM(C593+C599+C606+C613)</f>
        <v>30107.760000000002</v>
      </c>
      <c r="D592" s="146">
        <f>SUM(D593+D599+D606+D613)</f>
        <v>0</v>
      </c>
      <c r="E592" s="146">
        <f>SUM(E593+E599+E606+E613)</f>
        <v>0</v>
      </c>
      <c r="F592" s="169">
        <f t="shared" si="50"/>
        <v>0</v>
      </c>
      <c r="G592" s="169" t="e">
        <f t="shared" si="51"/>
        <v>#DIV/0!</v>
      </c>
    </row>
    <row r="593" spans="1:7">
      <c r="A593" s="124" t="s">
        <v>252</v>
      </c>
      <c r="B593" s="119"/>
      <c r="C593" s="147">
        <f t="shared" ref="C593:E594" si="59">SUM(C594)</f>
        <v>6690.4</v>
      </c>
      <c r="D593" s="147">
        <f t="shared" si="59"/>
        <v>0</v>
      </c>
      <c r="E593" s="147">
        <f t="shared" si="59"/>
        <v>0</v>
      </c>
      <c r="F593" s="169">
        <f t="shared" si="50"/>
        <v>0</v>
      </c>
      <c r="G593" s="169" t="e">
        <f t="shared" si="51"/>
        <v>#DIV/0!</v>
      </c>
    </row>
    <row r="594" spans="1:7">
      <c r="A594" s="107" t="s">
        <v>253</v>
      </c>
      <c r="B594" s="107"/>
      <c r="C594" s="144">
        <f t="shared" si="59"/>
        <v>6690.4</v>
      </c>
      <c r="D594" s="144">
        <f t="shared" si="59"/>
        <v>0</v>
      </c>
      <c r="E594" s="144">
        <f t="shared" si="59"/>
        <v>0</v>
      </c>
      <c r="F594" s="169">
        <f t="shared" si="50"/>
        <v>0</v>
      </c>
      <c r="G594" s="169" t="e">
        <f t="shared" si="51"/>
        <v>#DIV/0!</v>
      </c>
    </row>
    <row r="595" spans="1:7">
      <c r="A595" s="112">
        <v>372</v>
      </c>
      <c r="B595" s="186" t="s">
        <v>254</v>
      </c>
      <c r="C595" s="75">
        <f>SUM(C596:C598)</f>
        <v>6690.4</v>
      </c>
      <c r="D595" s="75">
        <f>SUM(D596:D598)</f>
        <v>0</v>
      </c>
      <c r="E595" s="75">
        <f>SUM(E596:E598)</f>
        <v>0</v>
      </c>
      <c r="F595" s="169">
        <f t="shared" si="50"/>
        <v>0</v>
      </c>
      <c r="G595" s="169" t="e">
        <f t="shared" si="51"/>
        <v>#DIV/0!</v>
      </c>
    </row>
    <row r="596" spans="1:7">
      <c r="A596" s="215">
        <v>372</v>
      </c>
      <c r="B596" s="208" t="s">
        <v>255</v>
      </c>
      <c r="C596" s="170">
        <v>4177.3999999999996</v>
      </c>
      <c r="D596" s="170"/>
      <c r="E596" s="170"/>
      <c r="F596" s="169">
        <f t="shared" si="50"/>
        <v>0</v>
      </c>
      <c r="G596" s="169" t="e">
        <f t="shared" si="51"/>
        <v>#DIV/0!</v>
      </c>
    </row>
    <row r="597" spans="1:7">
      <c r="A597" s="215">
        <v>372</v>
      </c>
      <c r="B597" s="208" t="s">
        <v>257</v>
      </c>
      <c r="C597" s="170">
        <v>0</v>
      </c>
      <c r="D597" s="16"/>
      <c r="E597" s="170"/>
      <c r="F597" s="169" t="e">
        <f t="shared" si="50"/>
        <v>#DIV/0!</v>
      </c>
      <c r="G597" s="169" t="e">
        <f t="shared" si="51"/>
        <v>#DIV/0!</v>
      </c>
    </row>
    <row r="598" spans="1:7">
      <c r="A598" s="215">
        <v>372</v>
      </c>
      <c r="B598" s="208" t="s">
        <v>462</v>
      </c>
      <c r="C598" s="170">
        <v>2513</v>
      </c>
      <c r="D598" s="16"/>
      <c r="E598" s="170"/>
      <c r="F598" s="169">
        <f t="shared" si="50"/>
        <v>0</v>
      </c>
      <c r="G598" s="169" t="e">
        <f t="shared" si="51"/>
        <v>#DIV/0!</v>
      </c>
    </row>
    <row r="599" spans="1:7">
      <c r="A599" s="115" t="s">
        <v>258</v>
      </c>
      <c r="B599" s="191"/>
      <c r="C599" s="147">
        <f>C600+C603</f>
        <v>13271.68</v>
      </c>
      <c r="D599" s="147">
        <f>D600+D603</f>
        <v>0</v>
      </c>
      <c r="E599" s="147">
        <f>E600+E603</f>
        <v>0</v>
      </c>
      <c r="F599" s="169">
        <f t="shared" si="50"/>
        <v>0</v>
      </c>
      <c r="G599" s="169" t="e">
        <f t="shared" si="51"/>
        <v>#DIV/0!</v>
      </c>
    </row>
    <row r="600" spans="1:7">
      <c r="A600" s="107" t="s">
        <v>259</v>
      </c>
      <c r="B600" s="190"/>
      <c r="C600" s="144">
        <f>SUM(C601)</f>
        <v>1290</v>
      </c>
      <c r="D600" s="144">
        <f>SUM(D601)</f>
        <v>0</v>
      </c>
      <c r="E600" s="144">
        <f>SUM(E601)</f>
        <v>0</v>
      </c>
      <c r="F600" s="169">
        <f t="shared" ref="F600:F670" si="60">E600/C600*100</f>
        <v>0</v>
      </c>
      <c r="G600" s="169" t="e">
        <f t="shared" ref="G600:G670" si="61">E600/D600*100</f>
        <v>#DIV/0!</v>
      </c>
    </row>
    <row r="601" spans="1:7">
      <c r="A601" s="112">
        <v>372</v>
      </c>
      <c r="B601" s="181" t="s">
        <v>260</v>
      </c>
      <c r="C601" s="75">
        <f>C602</f>
        <v>1290</v>
      </c>
      <c r="D601" s="75">
        <f>D602</f>
        <v>0</v>
      </c>
      <c r="E601" s="75">
        <f>E602</f>
        <v>0</v>
      </c>
      <c r="F601" s="169">
        <f t="shared" si="60"/>
        <v>0</v>
      </c>
      <c r="G601" s="169" t="e">
        <f t="shared" si="61"/>
        <v>#DIV/0!</v>
      </c>
    </row>
    <row r="602" spans="1:7" ht="24.75">
      <c r="A602" s="217">
        <v>372</v>
      </c>
      <c r="B602" s="284" t="s">
        <v>261</v>
      </c>
      <c r="C602" s="170">
        <v>1290</v>
      </c>
      <c r="D602" s="16"/>
      <c r="E602" s="170"/>
      <c r="F602" s="169">
        <f>E602/C602*100</f>
        <v>0</v>
      </c>
      <c r="G602" s="169" t="e">
        <f>E602/D602*100</f>
        <v>#DIV/0!</v>
      </c>
    </row>
    <row r="603" spans="1:7">
      <c r="A603" s="107" t="s">
        <v>259</v>
      </c>
      <c r="B603" s="190" t="s">
        <v>540</v>
      </c>
      <c r="C603" s="144">
        <f>SUM(C604)</f>
        <v>11981.68</v>
      </c>
      <c r="D603" s="144">
        <f>SUM(D604)</f>
        <v>0</v>
      </c>
      <c r="E603" s="144">
        <f>SUM(E604)</f>
        <v>0</v>
      </c>
      <c r="F603" s="169">
        <f>E603/C603*100</f>
        <v>0</v>
      </c>
      <c r="G603" s="169" t="e">
        <f>E603/D603*100</f>
        <v>#DIV/0!</v>
      </c>
    </row>
    <row r="604" spans="1:7">
      <c r="A604" s="112">
        <v>382</v>
      </c>
      <c r="B604" s="181" t="s">
        <v>113</v>
      </c>
      <c r="C604" s="75">
        <f>C605</f>
        <v>11981.68</v>
      </c>
      <c r="D604" s="75">
        <f>D605</f>
        <v>0</v>
      </c>
      <c r="E604" s="75">
        <f>E605</f>
        <v>0</v>
      </c>
      <c r="F604" s="169">
        <f>E604/C604*100</f>
        <v>0</v>
      </c>
      <c r="G604" s="169" t="e">
        <f>E604/D604*100</f>
        <v>#DIV/0!</v>
      </c>
    </row>
    <row r="605" spans="1:7" ht="24.75">
      <c r="A605" s="217">
        <v>382</v>
      </c>
      <c r="B605" s="284" t="s">
        <v>541</v>
      </c>
      <c r="C605" s="170">
        <v>11981.68</v>
      </c>
      <c r="D605" s="16"/>
      <c r="E605" s="170"/>
      <c r="F605" s="169">
        <f>E605/C605*100</f>
        <v>0</v>
      </c>
      <c r="G605" s="169" t="e">
        <f>E605/D605*100</f>
        <v>#DIV/0!</v>
      </c>
    </row>
    <row r="606" spans="1:7">
      <c r="A606" s="115" t="s">
        <v>262</v>
      </c>
      <c r="B606" s="191"/>
      <c r="C606" s="147">
        <f>C607+C610</f>
        <v>5750</v>
      </c>
      <c r="D606" s="147">
        <f>D607+D610</f>
        <v>0</v>
      </c>
      <c r="E606" s="147">
        <f>E607+E610</f>
        <v>0</v>
      </c>
      <c r="F606" s="169">
        <f>E606/C606*100</f>
        <v>0</v>
      </c>
      <c r="G606" s="169" t="e">
        <f>E606/D606*100</f>
        <v>#DIV/0!</v>
      </c>
    </row>
    <row r="607" spans="1:7">
      <c r="A607" s="107" t="s">
        <v>263</v>
      </c>
      <c r="B607" s="190"/>
      <c r="C607" s="144">
        <f t="shared" ref="C607:E608" si="62">SUM(C608)</f>
        <v>3750</v>
      </c>
      <c r="D607" s="144">
        <f t="shared" si="62"/>
        <v>0</v>
      </c>
      <c r="E607" s="144">
        <f t="shared" si="62"/>
        <v>0</v>
      </c>
      <c r="F607" s="169">
        <f t="shared" si="60"/>
        <v>0</v>
      </c>
      <c r="G607" s="169" t="e">
        <f t="shared" si="61"/>
        <v>#DIV/0!</v>
      </c>
    </row>
    <row r="608" spans="1:7">
      <c r="A608" s="112">
        <v>381</v>
      </c>
      <c r="B608" s="207" t="s">
        <v>102</v>
      </c>
      <c r="C608" s="75">
        <f t="shared" si="62"/>
        <v>3750</v>
      </c>
      <c r="D608" s="75">
        <f t="shared" si="62"/>
        <v>0</v>
      </c>
      <c r="E608" s="75">
        <f t="shared" si="62"/>
        <v>0</v>
      </c>
      <c r="F608" s="169">
        <f t="shared" si="60"/>
        <v>0</v>
      </c>
      <c r="G608" s="169" t="e">
        <f t="shared" si="61"/>
        <v>#DIV/0!</v>
      </c>
    </row>
    <row r="609" spans="1:7">
      <c r="A609" s="217">
        <v>381</v>
      </c>
      <c r="B609" s="216" t="s">
        <v>264</v>
      </c>
      <c r="C609" s="170">
        <v>3750</v>
      </c>
      <c r="D609" s="170"/>
      <c r="E609" s="170"/>
      <c r="F609" s="169">
        <f t="shared" si="60"/>
        <v>0</v>
      </c>
      <c r="G609" s="169" t="e">
        <f t="shared" si="61"/>
        <v>#DIV/0!</v>
      </c>
    </row>
    <row r="610" spans="1:7">
      <c r="A610" s="107" t="s">
        <v>265</v>
      </c>
      <c r="B610" s="190"/>
      <c r="C610" s="144">
        <f t="shared" ref="C610:E611" si="63">SUM(C611)</f>
        <v>2000</v>
      </c>
      <c r="D610" s="144">
        <f t="shared" si="63"/>
        <v>0</v>
      </c>
      <c r="E610" s="144">
        <f t="shared" si="63"/>
        <v>0</v>
      </c>
      <c r="F610" s="169">
        <f t="shared" si="60"/>
        <v>0</v>
      </c>
      <c r="G610" s="169" t="e">
        <f t="shared" si="61"/>
        <v>#DIV/0!</v>
      </c>
    </row>
    <row r="611" spans="1:7">
      <c r="A611" s="112">
        <v>381</v>
      </c>
      <c r="B611" s="181" t="s">
        <v>102</v>
      </c>
      <c r="C611" s="75">
        <f t="shared" si="63"/>
        <v>2000</v>
      </c>
      <c r="D611" s="75">
        <f t="shared" si="63"/>
        <v>0</v>
      </c>
      <c r="E611" s="75">
        <f t="shared" si="63"/>
        <v>0</v>
      </c>
      <c r="F611" s="169">
        <f t="shared" si="60"/>
        <v>0</v>
      </c>
      <c r="G611" s="169" t="e">
        <f t="shared" si="61"/>
        <v>#DIV/0!</v>
      </c>
    </row>
    <row r="612" spans="1:7">
      <c r="A612" s="217">
        <v>381</v>
      </c>
      <c r="B612" s="216" t="s">
        <v>266</v>
      </c>
      <c r="C612" s="170">
        <v>2000</v>
      </c>
      <c r="D612" s="170"/>
      <c r="E612" s="170"/>
      <c r="F612" s="169">
        <f t="shared" si="60"/>
        <v>0</v>
      </c>
      <c r="G612" s="169" t="e">
        <f t="shared" si="61"/>
        <v>#DIV/0!</v>
      </c>
    </row>
    <row r="613" spans="1:7">
      <c r="A613" s="115" t="s">
        <v>267</v>
      </c>
      <c r="B613" s="191"/>
      <c r="C613" s="147">
        <f t="shared" ref="C613:E614" si="64">SUM(C614)</f>
        <v>4395.68</v>
      </c>
      <c r="D613" s="147">
        <f t="shared" si="64"/>
        <v>0</v>
      </c>
      <c r="E613" s="147">
        <f t="shared" si="64"/>
        <v>0</v>
      </c>
      <c r="F613" s="169">
        <f t="shared" si="60"/>
        <v>0</v>
      </c>
      <c r="G613" s="169" t="e">
        <f t="shared" si="61"/>
        <v>#DIV/0!</v>
      </c>
    </row>
    <row r="614" spans="1:7">
      <c r="A614" s="151" t="s">
        <v>268</v>
      </c>
      <c r="B614" s="192"/>
      <c r="C614" s="144">
        <f t="shared" si="64"/>
        <v>4395.68</v>
      </c>
      <c r="D614" s="144">
        <f t="shared" si="64"/>
        <v>0</v>
      </c>
      <c r="E614" s="144">
        <f t="shared" si="64"/>
        <v>0</v>
      </c>
      <c r="F614" s="169">
        <f t="shared" si="60"/>
        <v>0</v>
      </c>
      <c r="G614" s="169" t="e">
        <f t="shared" si="61"/>
        <v>#DIV/0!</v>
      </c>
    </row>
    <row r="615" spans="1:7">
      <c r="A615" s="153">
        <v>381</v>
      </c>
      <c r="B615" s="183" t="s">
        <v>102</v>
      </c>
      <c r="C615" s="150">
        <f>SUM(C616:C616)</f>
        <v>4395.68</v>
      </c>
      <c r="D615" s="150">
        <f>SUM(D616:D616)</f>
        <v>0</v>
      </c>
      <c r="E615" s="150">
        <f>SUM(E616:E616)</f>
        <v>0</v>
      </c>
      <c r="F615" s="169">
        <f t="shared" si="60"/>
        <v>0</v>
      </c>
      <c r="G615" s="169" t="e">
        <f t="shared" si="61"/>
        <v>#DIV/0!</v>
      </c>
    </row>
    <row r="616" spans="1:7">
      <c r="A616" s="215">
        <v>381</v>
      </c>
      <c r="B616" s="226" t="s">
        <v>111</v>
      </c>
      <c r="C616" s="170">
        <v>4395.68</v>
      </c>
      <c r="D616" s="170"/>
      <c r="E616" s="170">
        <v>0</v>
      </c>
      <c r="F616" s="169">
        <f t="shared" si="60"/>
        <v>0</v>
      </c>
      <c r="G616" s="169" t="e">
        <f t="shared" si="61"/>
        <v>#DIV/0!</v>
      </c>
    </row>
    <row r="617" spans="1:7">
      <c r="A617" s="128" t="s">
        <v>407</v>
      </c>
      <c r="B617" s="129"/>
      <c r="C617" s="145">
        <f>SUM(C618)</f>
        <v>3338.76</v>
      </c>
      <c r="D617" s="145">
        <f t="shared" ref="D617:E619" si="65">SUM(D618)</f>
        <v>0</v>
      </c>
      <c r="E617" s="145">
        <f t="shared" si="65"/>
        <v>0</v>
      </c>
      <c r="F617" s="169">
        <f t="shared" si="60"/>
        <v>0</v>
      </c>
      <c r="G617" s="169" t="e">
        <f t="shared" si="61"/>
        <v>#DIV/0!</v>
      </c>
    </row>
    <row r="618" spans="1:7">
      <c r="A618" s="126" t="s">
        <v>172</v>
      </c>
      <c r="B618" s="127"/>
      <c r="C618" s="146">
        <f>SUM(C619)</f>
        <v>3338.76</v>
      </c>
      <c r="D618" s="146">
        <f t="shared" si="65"/>
        <v>0</v>
      </c>
      <c r="E618" s="146">
        <f t="shared" si="65"/>
        <v>0</v>
      </c>
      <c r="F618" s="169">
        <f t="shared" si="60"/>
        <v>0</v>
      </c>
      <c r="G618" s="169" t="e">
        <f t="shared" si="61"/>
        <v>#DIV/0!</v>
      </c>
    </row>
    <row r="619" spans="1:7">
      <c r="A619" s="124" t="s">
        <v>269</v>
      </c>
      <c r="B619" s="125"/>
      <c r="C619" s="147">
        <f>SUM(C620)</f>
        <v>3338.76</v>
      </c>
      <c r="D619" s="147">
        <f t="shared" si="65"/>
        <v>0</v>
      </c>
      <c r="E619" s="147">
        <f t="shared" si="65"/>
        <v>0</v>
      </c>
      <c r="F619" s="169">
        <f t="shared" si="60"/>
        <v>0</v>
      </c>
      <c r="G619" s="169" t="e">
        <f t="shared" si="61"/>
        <v>#DIV/0!</v>
      </c>
    </row>
    <row r="620" spans="1:7">
      <c r="A620" s="107" t="s">
        <v>270</v>
      </c>
      <c r="B620" s="108"/>
      <c r="C620" s="144">
        <f>SUM(C621+C623+C625)</f>
        <v>3338.76</v>
      </c>
      <c r="D620" s="144">
        <f>SUM(D621+D623+D625)</f>
        <v>0</v>
      </c>
      <c r="E620" s="144">
        <f>SUM(E621+E623+E625)</f>
        <v>0</v>
      </c>
      <c r="F620" s="169">
        <f t="shared" si="60"/>
        <v>0</v>
      </c>
      <c r="G620" s="169" t="e">
        <f t="shared" si="61"/>
        <v>#DIV/0!</v>
      </c>
    </row>
    <row r="621" spans="1:7">
      <c r="A621" s="112">
        <v>343</v>
      </c>
      <c r="B621" s="207" t="s">
        <v>91</v>
      </c>
      <c r="C621" s="75">
        <f>SUM(C622:C624)</f>
        <v>1641.04</v>
      </c>
      <c r="D621" s="75">
        <f>SUM(D622:D624)</f>
        <v>0</v>
      </c>
      <c r="E621" s="75">
        <f>SUM(E622:E624)</f>
        <v>0</v>
      </c>
      <c r="F621" s="169">
        <f t="shared" si="60"/>
        <v>0</v>
      </c>
      <c r="G621" s="169" t="e">
        <f t="shared" si="61"/>
        <v>#DIV/0!</v>
      </c>
    </row>
    <row r="622" spans="1:7">
      <c r="A622" s="217">
        <v>343</v>
      </c>
      <c r="B622" s="216" t="s">
        <v>233</v>
      </c>
      <c r="C622" s="170">
        <v>1631.93</v>
      </c>
      <c r="D622" s="170"/>
      <c r="E622" s="170"/>
      <c r="F622" s="169">
        <f t="shared" si="60"/>
        <v>0</v>
      </c>
      <c r="G622" s="169" t="e">
        <f t="shared" si="61"/>
        <v>#DIV/0!</v>
      </c>
    </row>
    <row r="623" spans="1:7">
      <c r="A623" s="217">
        <v>343</v>
      </c>
      <c r="B623" s="216" t="s">
        <v>459</v>
      </c>
      <c r="C623" s="170">
        <v>0</v>
      </c>
      <c r="D623" s="170"/>
      <c r="E623" s="170"/>
      <c r="F623" s="169" t="e">
        <f t="shared" si="60"/>
        <v>#DIV/0!</v>
      </c>
      <c r="G623" s="169" t="e">
        <f t="shared" si="61"/>
        <v>#DIV/0!</v>
      </c>
    </row>
    <row r="624" spans="1:7">
      <c r="A624" s="217">
        <v>343</v>
      </c>
      <c r="B624" s="216" t="s">
        <v>271</v>
      </c>
      <c r="C624" s="170">
        <v>9.11</v>
      </c>
      <c r="D624" s="170"/>
      <c r="E624" s="170"/>
      <c r="F624" s="169">
        <f t="shared" si="60"/>
        <v>0</v>
      </c>
      <c r="G624" s="169" t="e">
        <f t="shared" si="61"/>
        <v>#DIV/0!</v>
      </c>
    </row>
    <row r="625" spans="1:7">
      <c r="A625" s="112">
        <v>323</v>
      </c>
      <c r="B625" s="181" t="s">
        <v>71</v>
      </c>
      <c r="C625" s="75">
        <f>C626</f>
        <v>1697.72</v>
      </c>
      <c r="D625" s="75">
        <f>D626</f>
        <v>0</v>
      </c>
      <c r="E625" s="75">
        <f>E626</f>
        <v>0</v>
      </c>
      <c r="F625" s="169">
        <f t="shared" si="60"/>
        <v>0</v>
      </c>
      <c r="G625" s="169" t="e">
        <f t="shared" si="61"/>
        <v>#DIV/0!</v>
      </c>
    </row>
    <row r="626" spans="1:7">
      <c r="A626" s="110">
        <v>323</v>
      </c>
      <c r="B626" s="216" t="s">
        <v>482</v>
      </c>
      <c r="C626" s="170">
        <v>1697.72</v>
      </c>
      <c r="D626" s="16"/>
      <c r="E626" s="170"/>
      <c r="F626" s="169">
        <f t="shared" si="60"/>
        <v>0</v>
      </c>
      <c r="G626" s="169" t="e">
        <f t="shared" si="61"/>
        <v>#DIV/0!</v>
      </c>
    </row>
    <row r="627" spans="1:7">
      <c r="A627" s="112">
        <v>329</v>
      </c>
      <c r="B627" s="181" t="s">
        <v>272</v>
      </c>
      <c r="C627" s="75">
        <f>SUM(C628:C628)</f>
        <v>200.84</v>
      </c>
      <c r="D627" s="75">
        <f>SUM(D628:D628)</f>
        <v>0</v>
      </c>
      <c r="E627" s="75">
        <f>SUM(E628:E628)</f>
        <v>0</v>
      </c>
      <c r="F627" s="169">
        <f t="shared" si="60"/>
        <v>0</v>
      </c>
      <c r="G627" s="169" t="e">
        <f t="shared" si="61"/>
        <v>#DIV/0!</v>
      </c>
    </row>
    <row r="628" spans="1:7" ht="24.75">
      <c r="A628" s="110">
        <v>329</v>
      </c>
      <c r="B628" s="283" t="s">
        <v>273</v>
      </c>
      <c r="C628" s="170">
        <v>200.84</v>
      </c>
      <c r="D628" s="16"/>
      <c r="E628" s="170"/>
      <c r="F628" s="169">
        <f t="shared" si="60"/>
        <v>0</v>
      </c>
      <c r="G628" s="169" t="e">
        <f t="shared" si="61"/>
        <v>#DIV/0!</v>
      </c>
    </row>
    <row r="629" spans="1:7">
      <c r="A629" s="159">
        <v>54</v>
      </c>
      <c r="B629" s="225" t="s">
        <v>137</v>
      </c>
      <c r="C629" s="65">
        <f>SUM(C630)</f>
        <v>12743.04</v>
      </c>
      <c r="D629" s="65">
        <f>SUM(D630)</f>
        <v>0</v>
      </c>
      <c r="E629" s="65">
        <f>SUM(E630)</f>
        <v>0</v>
      </c>
      <c r="F629" s="169">
        <f t="shared" si="60"/>
        <v>0</v>
      </c>
      <c r="G629" s="169" t="e">
        <f t="shared" si="61"/>
        <v>#DIV/0!</v>
      </c>
    </row>
    <row r="630" spans="1:7">
      <c r="A630" s="158">
        <v>547</v>
      </c>
      <c r="B630" s="226" t="s">
        <v>604</v>
      </c>
      <c r="C630" s="213">
        <v>12743.04</v>
      </c>
      <c r="D630" s="157"/>
      <c r="E630" s="213"/>
      <c r="F630" s="169">
        <f t="shared" si="60"/>
        <v>0</v>
      </c>
      <c r="G630" s="169" t="e">
        <f t="shared" si="61"/>
        <v>#DIV/0!</v>
      </c>
    </row>
    <row r="631" spans="1:7">
      <c r="A631" s="132" t="s">
        <v>274</v>
      </c>
      <c r="B631" s="129"/>
      <c r="C631" s="145">
        <f>SUM(C632)</f>
        <v>14506.6</v>
      </c>
      <c r="D631" s="145">
        <f t="shared" ref="D631:E633" si="66">SUM(D632)</f>
        <v>0</v>
      </c>
      <c r="E631" s="145">
        <f t="shared" si="66"/>
        <v>0</v>
      </c>
      <c r="F631" s="169">
        <f t="shared" si="60"/>
        <v>0</v>
      </c>
      <c r="G631" s="169" t="e">
        <f t="shared" si="61"/>
        <v>#DIV/0!</v>
      </c>
    </row>
    <row r="632" spans="1:7">
      <c r="A632" s="131" t="s">
        <v>275</v>
      </c>
      <c r="B632" s="127"/>
      <c r="C632" s="146">
        <f>SUM(C633)</f>
        <v>14506.6</v>
      </c>
      <c r="D632" s="146">
        <f t="shared" si="66"/>
        <v>0</v>
      </c>
      <c r="E632" s="146">
        <f t="shared" si="66"/>
        <v>0</v>
      </c>
      <c r="F632" s="169">
        <f t="shared" si="60"/>
        <v>0</v>
      </c>
      <c r="G632" s="169" t="e">
        <f t="shared" si="61"/>
        <v>#DIV/0!</v>
      </c>
    </row>
    <row r="633" spans="1:7">
      <c r="A633" s="124" t="s">
        <v>276</v>
      </c>
      <c r="B633" s="119"/>
      <c r="C633" s="147">
        <f>SUM(C634)</f>
        <v>14506.6</v>
      </c>
      <c r="D633" s="147">
        <f t="shared" si="66"/>
        <v>0</v>
      </c>
      <c r="E633" s="147">
        <f t="shared" si="66"/>
        <v>0</v>
      </c>
      <c r="F633" s="169">
        <f t="shared" si="60"/>
        <v>0</v>
      </c>
      <c r="G633" s="169" t="e">
        <f t="shared" si="61"/>
        <v>#DIV/0!</v>
      </c>
    </row>
    <row r="634" spans="1:7">
      <c r="A634" s="107" t="s">
        <v>277</v>
      </c>
      <c r="B634" s="107"/>
      <c r="C634" s="144">
        <f>SUM(C635+C637+C639)</f>
        <v>14506.6</v>
      </c>
      <c r="D634" s="144">
        <f>SUM(D635+D637+D639)</f>
        <v>0</v>
      </c>
      <c r="E634" s="144">
        <f>SUM(E635+E637+E639)</f>
        <v>0</v>
      </c>
      <c r="F634" s="169">
        <f t="shared" si="60"/>
        <v>0</v>
      </c>
      <c r="G634" s="169" t="e">
        <f t="shared" si="61"/>
        <v>#DIV/0!</v>
      </c>
    </row>
    <row r="635" spans="1:7">
      <c r="A635" s="112">
        <v>329</v>
      </c>
      <c r="B635" s="206" t="s">
        <v>79</v>
      </c>
      <c r="C635" s="75">
        <f>SUM(C636:C636)</f>
        <v>5506.6</v>
      </c>
      <c r="D635" s="75">
        <f>SUM(D636:D636)</f>
        <v>0</v>
      </c>
      <c r="E635" s="75">
        <f>SUM(E636:E636)</f>
        <v>0</v>
      </c>
      <c r="F635" s="169">
        <f t="shared" si="60"/>
        <v>0</v>
      </c>
      <c r="G635" s="169" t="e">
        <f t="shared" si="61"/>
        <v>#DIV/0!</v>
      </c>
    </row>
    <row r="636" spans="1:7">
      <c r="A636" s="215">
        <v>329</v>
      </c>
      <c r="B636" s="208" t="s">
        <v>84</v>
      </c>
      <c r="C636" s="170">
        <v>5506.6</v>
      </c>
      <c r="D636" s="170"/>
      <c r="E636" s="170"/>
      <c r="F636" s="169">
        <f t="shared" si="60"/>
        <v>0</v>
      </c>
      <c r="G636" s="169" t="e">
        <f t="shared" si="61"/>
        <v>#DIV/0!</v>
      </c>
    </row>
    <row r="637" spans="1:7">
      <c r="A637" s="112">
        <v>381</v>
      </c>
      <c r="B637" s="206" t="s">
        <v>102</v>
      </c>
      <c r="C637" s="75">
        <f>SUM(C638)</f>
        <v>9000</v>
      </c>
      <c r="D637" s="75">
        <f>SUM(D638)</f>
        <v>0</v>
      </c>
      <c r="E637" s="75">
        <f>SUM(E638)</f>
        <v>0</v>
      </c>
      <c r="F637" s="169">
        <f t="shared" si="60"/>
        <v>0</v>
      </c>
      <c r="G637" s="169" t="e">
        <f t="shared" si="61"/>
        <v>#DIV/0!</v>
      </c>
    </row>
    <row r="638" spans="1:7">
      <c r="A638" s="215">
        <v>381</v>
      </c>
      <c r="B638" s="208" t="s">
        <v>278</v>
      </c>
      <c r="C638" s="170">
        <v>9000</v>
      </c>
      <c r="D638" s="170"/>
      <c r="E638" s="170"/>
      <c r="F638" s="169">
        <f t="shared" si="60"/>
        <v>0</v>
      </c>
      <c r="G638" s="169" t="e">
        <f t="shared" si="61"/>
        <v>#DIV/0!</v>
      </c>
    </row>
    <row r="639" spans="1:7">
      <c r="A639" s="112">
        <v>421</v>
      </c>
      <c r="B639" s="206" t="s">
        <v>125</v>
      </c>
      <c r="C639" s="75">
        <f>SUM(C640)</f>
        <v>0</v>
      </c>
      <c r="D639" s="75">
        <f>SUM(D640)</f>
        <v>0</v>
      </c>
      <c r="E639" s="75">
        <f>SUM(E640)</f>
        <v>0</v>
      </c>
      <c r="F639" s="169" t="e">
        <f t="shared" si="60"/>
        <v>#DIV/0!</v>
      </c>
      <c r="G639" s="169" t="e">
        <f t="shared" si="61"/>
        <v>#DIV/0!</v>
      </c>
    </row>
    <row r="640" spans="1:7">
      <c r="A640" s="215">
        <v>421</v>
      </c>
      <c r="B640" s="208" t="s">
        <v>693</v>
      </c>
      <c r="C640" s="170">
        <v>0</v>
      </c>
      <c r="D640" s="170"/>
      <c r="E640" s="170"/>
      <c r="F640" s="169" t="e">
        <f t="shared" si="60"/>
        <v>#DIV/0!</v>
      </c>
      <c r="G640" s="169" t="e">
        <f t="shared" si="61"/>
        <v>#DIV/0!</v>
      </c>
    </row>
    <row r="641" spans="1:7">
      <c r="A641" s="128" t="s">
        <v>279</v>
      </c>
      <c r="B641" s="123"/>
      <c r="C641" s="145">
        <f t="shared" ref="C641:E643" si="67">SUM(C642)</f>
        <v>7118.07</v>
      </c>
      <c r="D641" s="145">
        <f t="shared" si="67"/>
        <v>0</v>
      </c>
      <c r="E641" s="145">
        <f t="shared" si="67"/>
        <v>0</v>
      </c>
      <c r="F641" s="169">
        <f t="shared" si="60"/>
        <v>0</v>
      </c>
      <c r="G641" s="169" t="e">
        <f t="shared" si="61"/>
        <v>#DIV/0!</v>
      </c>
    </row>
    <row r="642" spans="1:7">
      <c r="A642" s="126" t="s">
        <v>280</v>
      </c>
      <c r="B642" s="121"/>
      <c r="C642" s="146">
        <f t="shared" si="67"/>
        <v>7118.07</v>
      </c>
      <c r="D642" s="146">
        <f t="shared" si="67"/>
        <v>0</v>
      </c>
      <c r="E642" s="146">
        <f t="shared" si="67"/>
        <v>0</v>
      </c>
      <c r="F642" s="169">
        <f t="shared" si="60"/>
        <v>0</v>
      </c>
      <c r="G642" s="169" t="e">
        <f t="shared" si="61"/>
        <v>#DIV/0!</v>
      </c>
    </row>
    <row r="643" spans="1:7">
      <c r="A643" s="124" t="s">
        <v>281</v>
      </c>
      <c r="B643" s="119"/>
      <c r="C643" s="147">
        <f t="shared" si="67"/>
        <v>7118.07</v>
      </c>
      <c r="D643" s="147">
        <f t="shared" si="67"/>
        <v>0</v>
      </c>
      <c r="E643" s="147">
        <f t="shared" si="67"/>
        <v>0</v>
      </c>
      <c r="F643" s="169">
        <f t="shared" si="60"/>
        <v>0</v>
      </c>
      <c r="G643" s="169" t="e">
        <f t="shared" si="61"/>
        <v>#DIV/0!</v>
      </c>
    </row>
    <row r="644" spans="1:7">
      <c r="A644" s="388" t="s">
        <v>282</v>
      </c>
      <c r="B644" s="389"/>
      <c r="C644" s="167">
        <f>SUM(C645+C647+C649)</f>
        <v>7118.07</v>
      </c>
      <c r="D644" s="167">
        <f>SUM(D645+D647+D649)</f>
        <v>0</v>
      </c>
      <c r="E644" s="167">
        <f>SUM(E645+E647+E649)</f>
        <v>0</v>
      </c>
      <c r="F644" s="169">
        <f t="shared" si="60"/>
        <v>0</v>
      </c>
      <c r="G644" s="169" t="e">
        <f t="shared" si="61"/>
        <v>#DIV/0!</v>
      </c>
    </row>
    <row r="645" spans="1:7">
      <c r="A645" s="166">
        <v>352</v>
      </c>
      <c r="B645" s="193" t="s">
        <v>283</v>
      </c>
      <c r="C645" s="147">
        <f>SUM(C646)</f>
        <v>7118.07</v>
      </c>
      <c r="D645" s="147">
        <f>SUM(D646)</f>
        <v>0</v>
      </c>
      <c r="E645" s="147">
        <f>SUM(E646)</f>
        <v>0</v>
      </c>
      <c r="F645" s="169">
        <f t="shared" si="60"/>
        <v>0</v>
      </c>
      <c r="G645" s="169" t="e">
        <f t="shared" si="61"/>
        <v>#DIV/0!</v>
      </c>
    </row>
    <row r="646" spans="1:7" ht="24.75">
      <c r="A646" s="215">
        <v>352</v>
      </c>
      <c r="B646" s="283" t="s">
        <v>283</v>
      </c>
      <c r="C646" s="422">
        <v>7118.07</v>
      </c>
      <c r="D646" s="169"/>
      <c r="E646" s="169"/>
      <c r="F646" s="169">
        <f t="shared" si="60"/>
        <v>0</v>
      </c>
      <c r="G646" s="169" t="e">
        <f t="shared" si="61"/>
        <v>#DIV/0!</v>
      </c>
    </row>
    <row r="647" spans="1:7">
      <c r="A647" s="299">
        <v>323</v>
      </c>
      <c r="B647" s="358" t="s">
        <v>230</v>
      </c>
      <c r="C647" s="168">
        <f>SUM(C648)</f>
        <v>0</v>
      </c>
      <c r="D647" s="168">
        <f>SUM(D648)</f>
        <v>0</v>
      </c>
      <c r="E647" s="168">
        <f>SUM(E648)</f>
        <v>0</v>
      </c>
      <c r="F647" s="169" t="e">
        <f t="shared" si="60"/>
        <v>#DIV/0!</v>
      </c>
      <c r="G647" s="169" t="e">
        <f t="shared" si="61"/>
        <v>#DIV/0!</v>
      </c>
    </row>
    <row r="648" spans="1:7">
      <c r="A648" s="215">
        <v>32329</v>
      </c>
      <c r="B648" s="283" t="s">
        <v>611</v>
      </c>
      <c r="C648" s="169">
        <v>0</v>
      </c>
      <c r="D648" s="169"/>
      <c r="E648" s="169"/>
      <c r="F648" s="169" t="e">
        <f t="shared" si="60"/>
        <v>#DIV/0!</v>
      </c>
      <c r="G648" s="169" t="e">
        <f t="shared" si="61"/>
        <v>#DIV/0!</v>
      </c>
    </row>
    <row r="649" spans="1:7">
      <c r="A649" s="112">
        <v>421</v>
      </c>
      <c r="B649" s="206" t="s">
        <v>125</v>
      </c>
      <c r="C649" s="75">
        <f>SUM(C651)</f>
        <v>0</v>
      </c>
      <c r="D649" s="75">
        <f>SUM(D650+D651)</f>
        <v>0</v>
      </c>
      <c r="E649" s="75">
        <f>SUM(E650+E651)</f>
        <v>0</v>
      </c>
      <c r="F649" s="169" t="e">
        <f t="shared" si="60"/>
        <v>#DIV/0!</v>
      </c>
      <c r="G649" s="169" t="e">
        <f t="shared" si="61"/>
        <v>#DIV/0!</v>
      </c>
    </row>
    <row r="650" spans="1:7">
      <c r="A650" s="110">
        <v>421</v>
      </c>
      <c r="B650" s="208" t="s">
        <v>589</v>
      </c>
      <c r="C650" s="16">
        <v>0</v>
      </c>
      <c r="D650" s="16"/>
      <c r="E650" s="16"/>
      <c r="F650" s="169" t="e">
        <f t="shared" si="60"/>
        <v>#DIV/0!</v>
      </c>
      <c r="G650" s="169" t="e">
        <f t="shared" si="61"/>
        <v>#DIV/0!</v>
      </c>
    </row>
    <row r="651" spans="1:7">
      <c r="A651" s="215">
        <v>421</v>
      </c>
      <c r="B651" s="208" t="s">
        <v>610</v>
      </c>
      <c r="C651" s="170">
        <v>0</v>
      </c>
      <c r="D651" s="170"/>
      <c r="E651" s="170"/>
      <c r="F651" s="169" t="e">
        <f t="shared" si="60"/>
        <v>#DIV/0!</v>
      </c>
      <c r="G651" s="169" t="e">
        <f t="shared" si="61"/>
        <v>#DIV/0!</v>
      </c>
    </row>
    <row r="652" spans="1:7">
      <c r="A652" s="128" t="s">
        <v>284</v>
      </c>
      <c r="B652" s="194"/>
      <c r="C652" s="145">
        <f>SUM(C653+C676+C717+C731)</f>
        <v>191164.78999999995</v>
      </c>
      <c r="D652" s="145">
        <f>SUM(D653+D676+D717+D731)</f>
        <v>0</v>
      </c>
      <c r="E652" s="145">
        <f>SUM(E653+E676+E717+E731)</f>
        <v>0</v>
      </c>
      <c r="F652" s="169">
        <f t="shared" si="60"/>
        <v>0</v>
      </c>
      <c r="G652" s="169" t="e">
        <f t="shared" si="61"/>
        <v>#DIV/0!</v>
      </c>
    </row>
    <row r="653" spans="1:7">
      <c r="A653" s="126" t="s">
        <v>285</v>
      </c>
      <c r="B653" s="195"/>
      <c r="C653" s="146">
        <f>SUM(C654)</f>
        <v>77125.66</v>
      </c>
      <c r="D653" s="146">
        <f>SUM(D654)</f>
        <v>0</v>
      </c>
      <c r="E653" s="146">
        <f>SUM(E654)</f>
        <v>0</v>
      </c>
      <c r="F653" s="169">
        <f t="shared" si="60"/>
        <v>0</v>
      </c>
      <c r="G653" s="169" t="e">
        <f t="shared" si="61"/>
        <v>#DIV/0!</v>
      </c>
    </row>
    <row r="654" spans="1:7">
      <c r="A654" s="124" t="s">
        <v>286</v>
      </c>
      <c r="B654" s="196"/>
      <c r="C654" s="147">
        <f>SUM(C655+C666)</f>
        <v>77125.66</v>
      </c>
      <c r="D654" s="147">
        <f>SUM(D655+D666)</f>
        <v>0</v>
      </c>
      <c r="E654" s="147">
        <f>SUM(E655+E666)</f>
        <v>0</v>
      </c>
      <c r="F654" s="169">
        <f t="shared" si="60"/>
        <v>0</v>
      </c>
      <c r="G654" s="169" t="e">
        <f t="shared" si="61"/>
        <v>#DIV/0!</v>
      </c>
    </row>
    <row r="655" spans="1:7">
      <c r="A655" s="107" t="s">
        <v>224</v>
      </c>
      <c r="B655" s="188"/>
      <c r="C655" s="144">
        <f>SUM(C656+C657+C658+C659+C660+C661+C662+C664)</f>
        <v>66293.8</v>
      </c>
      <c r="D655" s="144">
        <f>SUM(D656+D657+D658+D659+D660+D661+D662+D664)</f>
        <v>0</v>
      </c>
      <c r="E655" s="144">
        <f>SUM(E656+E657+E658+E659+E660+E661+E662+E664)</f>
        <v>0</v>
      </c>
      <c r="F655" s="169">
        <f t="shared" si="60"/>
        <v>0</v>
      </c>
      <c r="G655" s="169" t="e">
        <f t="shared" si="61"/>
        <v>#DIV/0!</v>
      </c>
    </row>
    <row r="656" spans="1:7">
      <c r="A656" s="186">
        <v>311</v>
      </c>
      <c r="B656" s="181" t="s">
        <v>59</v>
      </c>
      <c r="C656" s="75">
        <v>40429.919999999998</v>
      </c>
      <c r="D656" s="75"/>
      <c r="E656" s="75"/>
      <c r="F656" s="169">
        <f t="shared" si="60"/>
        <v>0</v>
      </c>
      <c r="G656" s="169" t="e">
        <f t="shared" si="61"/>
        <v>#DIV/0!</v>
      </c>
    </row>
    <row r="657" spans="1:7">
      <c r="A657" s="186">
        <v>311</v>
      </c>
      <c r="B657" s="207" t="s">
        <v>418</v>
      </c>
      <c r="C657" s="168">
        <v>4200.01</v>
      </c>
      <c r="D657" s="75"/>
      <c r="E657" s="168"/>
      <c r="F657" s="168">
        <f t="shared" si="60"/>
        <v>0</v>
      </c>
      <c r="G657" s="168" t="e">
        <f t="shared" si="61"/>
        <v>#DIV/0!</v>
      </c>
    </row>
    <row r="658" spans="1:7">
      <c r="A658" s="186">
        <v>312</v>
      </c>
      <c r="B658" s="207" t="s">
        <v>60</v>
      </c>
      <c r="C658" s="75">
        <v>7890</v>
      </c>
      <c r="D658" s="75"/>
      <c r="E658" s="75"/>
      <c r="F658" s="169">
        <f t="shared" si="60"/>
        <v>0</v>
      </c>
      <c r="G658" s="169" t="e">
        <f t="shared" si="61"/>
        <v>#DIV/0!</v>
      </c>
    </row>
    <row r="659" spans="1:7">
      <c r="A659" s="186">
        <v>313</v>
      </c>
      <c r="B659" s="207" t="s">
        <v>61</v>
      </c>
      <c r="C659" s="75">
        <v>6671.08</v>
      </c>
      <c r="D659" s="75"/>
      <c r="E659" s="75"/>
      <c r="F659" s="169">
        <f t="shared" si="60"/>
        <v>0</v>
      </c>
      <c r="G659" s="169" t="e">
        <f t="shared" si="61"/>
        <v>#DIV/0!</v>
      </c>
    </row>
    <row r="660" spans="1:7">
      <c r="A660" s="186">
        <v>313</v>
      </c>
      <c r="B660" s="207" t="s">
        <v>677</v>
      </c>
      <c r="C660" s="168">
        <v>866.25</v>
      </c>
      <c r="D660" s="75"/>
      <c r="E660" s="168"/>
      <c r="F660" s="169">
        <f t="shared" si="60"/>
        <v>0</v>
      </c>
      <c r="G660" s="169" t="e">
        <f t="shared" si="61"/>
        <v>#DIV/0!</v>
      </c>
    </row>
    <row r="661" spans="1:7">
      <c r="A661" s="186">
        <v>321</v>
      </c>
      <c r="B661" s="224" t="s">
        <v>510</v>
      </c>
      <c r="C661" s="75">
        <v>1181.1400000000001</v>
      </c>
      <c r="D661" s="75"/>
      <c r="E661" s="75"/>
      <c r="F661" s="169">
        <f t="shared" si="60"/>
        <v>0</v>
      </c>
      <c r="G661" s="169" t="e">
        <f t="shared" si="61"/>
        <v>#DIV/0!</v>
      </c>
    </row>
    <row r="662" spans="1:7">
      <c r="A662" s="186">
        <v>323</v>
      </c>
      <c r="B662" s="224" t="s">
        <v>71</v>
      </c>
      <c r="C662" s="75">
        <f>SUM(C663)</f>
        <v>632.87</v>
      </c>
      <c r="D662" s="75">
        <f t="shared" ref="D662:E662" si="68">SUM(D663)</f>
        <v>0</v>
      </c>
      <c r="E662" s="75">
        <f t="shared" si="68"/>
        <v>0</v>
      </c>
      <c r="F662" s="169">
        <f>E662/C662*100</f>
        <v>0</v>
      </c>
      <c r="G662" s="169" t="e">
        <f>E662/D662*100</f>
        <v>#DIV/0!</v>
      </c>
    </row>
    <row r="663" spans="1:7">
      <c r="A663" s="187">
        <v>323</v>
      </c>
      <c r="B663" s="218" t="s">
        <v>681</v>
      </c>
      <c r="C663" s="16">
        <v>632.87</v>
      </c>
      <c r="D663" s="16"/>
      <c r="E663" s="16"/>
      <c r="F663" s="169"/>
      <c r="G663" s="169"/>
    </row>
    <row r="664" spans="1:7">
      <c r="A664" s="186">
        <v>363</v>
      </c>
      <c r="B664" s="224" t="s">
        <v>511</v>
      </c>
      <c r="C664" s="75">
        <f>C665</f>
        <v>4422.53</v>
      </c>
      <c r="D664" s="75">
        <f>D665</f>
        <v>0</v>
      </c>
      <c r="E664" s="75">
        <f>E665</f>
        <v>0</v>
      </c>
      <c r="F664" s="169">
        <f t="shared" si="60"/>
        <v>0</v>
      </c>
      <c r="G664" s="169" t="e">
        <f t="shared" si="61"/>
        <v>#DIV/0!</v>
      </c>
    </row>
    <row r="665" spans="1:7">
      <c r="A665" s="187">
        <v>363</v>
      </c>
      <c r="B665" s="218" t="s">
        <v>512</v>
      </c>
      <c r="C665" s="170">
        <v>4422.53</v>
      </c>
      <c r="D665" s="16"/>
      <c r="E665" s="170"/>
      <c r="F665" s="169">
        <f t="shared" si="60"/>
        <v>0</v>
      </c>
      <c r="G665" s="169" t="e">
        <f t="shared" si="61"/>
        <v>#DIV/0!</v>
      </c>
    </row>
    <row r="666" spans="1:7">
      <c r="A666" s="188" t="s">
        <v>287</v>
      </c>
      <c r="B666" s="190"/>
      <c r="C666" s="144">
        <f>SUM(C667+C671+C673)</f>
        <v>10831.86</v>
      </c>
      <c r="D666" s="144">
        <f>SUM(D667+D671+D673)</f>
        <v>0</v>
      </c>
      <c r="E666" s="144">
        <f>SUM(E667+E671+E673)</f>
        <v>0</v>
      </c>
      <c r="F666" s="169">
        <f t="shared" si="60"/>
        <v>0</v>
      </c>
      <c r="G666" s="169" t="e">
        <f t="shared" si="61"/>
        <v>#DIV/0!</v>
      </c>
    </row>
    <row r="667" spans="1:7">
      <c r="A667" s="186">
        <v>422</v>
      </c>
      <c r="B667" s="181" t="s">
        <v>127</v>
      </c>
      <c r="C667" s="75">
        <f>SUM(C668+C669+C670)</f>
        <v>8412</v>
      </c>
      <c r="D667" s="75">
        <f>SUM(D669+D670)</f>
        <v>0</v>
      </c>
      <c r="E667" s="75">
        <f>SUM(E669+E670)</f>
        <v>0</v>
      </c>
      <c r="F667" s="169">
        <f t="shared" si="60"/>
        <v>0</v>
      </c>
      <c r="G667" s="169" t="e">
        <f t="shared" si="61"/>
        <v>#DIV/0!</v>
      </c>
    </row>
    <row r="668" spans="1:7">
      <c r="A668" s="187">
        <v>422</v>
      </c>
      <c r="B668" s="180" t="s">
        <v>621</v>
      </c>
      <c r="C668" s="16">
        <v>0</v>
      </c>
      <c r="D668" s="75"/>
      <c r="E668" s="75"/>
      <c r="F668" s="169"/>
      <c r="G668" s="169"/>
    </row>
    <row r="669" spans="1:7">
      <c r="A669" s="326">
        <v>422</v>
      </c>
      <c r="B669" s="180" t="s">
        <v>622</v>
      </c>
      <c r="C669" s="16">
        <v>0</v>
      </c>
      <c r="D669" s="16"/>
      <c r="E669" s="16"/>
      <c r="F669" s="169" t="e">
        <f t="shared" si="60"/>
        <v>#DIV/0!</v>
      </c>
      <c r="G669" s="169" t="e">
        <f t="shared" si="61"/>
        <v>#DIV/0!</v>
      </c>
    </row>
    <row r="670" spans="1:7">
      <c r="A670" s="187">
        <v>422</v>
      </c>
      <c r="B670" s="216" t="s">
        <v>288</v>
      </c>
      <c r="C670" s="16">
        <v>8412</v>
      </c>
      <c r="D670" s="16"/>
      <c r="E670" s="16"/>
      <c r="F670" s="169">
        <f t="shared" si="60"/>
        <v>0</v>
      </c>
      <c r="G670" s="169" t="e">
        <f t="shared" si="61"/>
        <v>#DIV/0!</v>
      </c>
    </row>
    <row r="671" spans="1:7">
      <c r="A671" s="186">
        <v>423</v>
      </c>
      <c r="B671" s="181" t="s">
        <v>385</v>
      </c>
      <c r="C671" s="75">
        <f>SUM(C672)</f>
        <v>0</v>
      </c>
      <c r="D671" s="75">
        <f>SUM(D672)</f>
        <v>0</v>
      </c>
      <c r="E671" s="75">
        <f>SUM(E672)</f>
        <v>0</v>
      </c>
      <c r="F671" s="169" t="e">
        <f t="shared" ref="F671:F740" si="69">E671/C671*100</f>
        <v>#DIV/0!</v>
      </c>
      <c r="G671" s="169" t="e">
        <f t="shared" ref="G671:G744" si="70">E671/D671*100</f>
        <v>#DIV/0!</v>
      </c>
    </row>
    <row r="672" spans="1:7">
      <c r="A672" s="187">
        <v>423</v>
      </c>
      <c r="B672" s="218" t="s">
        <v>386</v>
      </c>
      <c r="C672" s="16">
        <v>0</v>
      </c>
      <c r="D672" s="16">
        <v>0</v>
      </c>
      <c r="E672" s="16">
        <v>0</v>
      </c>
      <c r="F672" s="169" t="e">
        <f t="shared" si="69"/>
        <v>#DIV/0!</v>
      </c>
      <c r="G672" s="169" t="e">
        <f t="shared" si="70"/>
        <v>#DIV/0!</v>
      </c>
    </row>
    <row r="673" spans="1:7">
      <c r="A673" s="186">
        <v>322</v>
      </c>
      <c r="B673" s="224" t="s">
        <v>66</v>
      </c>
      <c r="C673" s="75">
        <f>SUM(C674:C675)</f>
        <v>2419.86</v>
      </c>
      <c r="D673" s="75">
        <f>SUM(D674:D675)</f>
        <v>0</v>
      </c>
      <c r="E673" s="75">
        <f>SUM(E674:E675)</f>
        <v>0</v>
      </c>
      <c r="F673" s="169">
        <f t="shared" si="69"/>
        <v>0</v>
      </c>
      <c r="G673" s="169" t="e">
        <f t="shared" si="70"/>
        <v>#DIV/0!</v>
      </c>
    </row>
    <row r="674" spans="1:7">
      <c r="A674" s="187">
        <v>322</v>
      </c>
      <c r="B674" s="218" t="s">
        <v>289</v>
      </c>
      <c r="C674" s="170">
        <v>34.380000000000003</v>
      </c>
      <c r="D674" s="16"/>
      <c r="E674" s="170"/>
      <c r="F674" s="169">
        <f t="shared" si="69"/>
        <v>0</v>
      </c>
      <c r="G674" s="169" t="e">
        <f t="shared" si="70"/>
        <v>#DIV/0!</v>
      </c>
    </row>
    <row r="675" spans="1:7">
      <c r="A675" s="187">
        <v>322</v>
      </c>
      <c r="B675" s="218" t="s">
        <v>416</v>
      </c>
      <c r="C675" s="170">
        <v>2385.48</v>
      </c>
      <c r="D675" s="16"/>
      <c r="E675" s="170"/>
      <c r="F675" s="169">
        <f t="shared" si="69"/>
        <v>0</v>
      </c>
      <c r="G675" s="169" t="e">
        <f t="shared" si="70"/>
        <v>#DIV/0!</v>
      </c>
    </row>
    <row r="676" spans="1:7">
      <c r="A676" s="198" t="s">
        <v>393</v>
      </c>
      <c r="B676" s="199"/>
      <c r="C676" s="146">
        <f>SUM(C677)</f>
        <v>93992.299999999974</v>
      </c>
      <c r="D676" s="146">
        <f>SUM(D677)</f>
        <v>0</v>
      </c>
      <c r="E676" s="146">
        <f>SUM(E677)</f>
        <v>0</v>
      </c>
      <c r="F676" s="169">
        <f t="shared" si="69"/>
        <v>0</v>
      </c>
      <c r="G676" s="169" t="e">
        <f t="shared" si="70"/>
        <v>#DIV/0!</v>
      </c>
    </row>
    <row r="677" spans="1:7">
      <c r="A677" s="200" t="s">
        <v>290</v>
      </c>
      <c r="B677" s="201"/>
      <c r="C677" s="147">
        <f>SUM(C678+C689+C702+C708)</f>
        <v>93992.299999999974</v>
      </c>
      <c r="D677" s="147">
        <f>SUM(D678+D689+D702+D708)</f>
        <v>0</v>
      </c>
      <c r="E677" s="147">
        <f>SUM(E678+E689+E702+E708)</f>
        <v>0</v>
      </c>
      <c r="F677" s="169">
        <f t="shared" si="69"/>
        <v>0</v>
      </c>
      <c r="G677" s="169" t="e">
        <f t="shared" si="70"/>
        <v>#DIV/0!</v>
      </c>
    </row>
    <row r="678" spans="1:7">
      <c r="A678" s="188" t="s">
        <v>387</v>
      </c>
      <c r="B678" s="190"/>
      <c r="C678" s="144">
        <f>SUM(C679+C682+C686)</f>
        <v>66963.489999999991</v>
      </c>
      <c r="D678" s="144">
        <f>SUM(D679+D682+D686)</f>
        <v>0</v>
      </c>
      <c r="E678" s="144">
        <f>SUM(E679+E682+E686)</f>
        <v>0</v>
      </c>
      <c r="F678" s="169">
        <f t="shared" si="69"/>
        <v>0</v>
      </c>
      <c r="G678" s="169" t="e">
        <f t="shared" si="70"/>
        <v>#DIV/0!</v>
      </c>
    </row>
    <row r="679" spans="1:7">
      <c r="A679" s="186">
        <v>322</v>
      </c>
      <c r="B679" s="181" t="s">
        <v>66</v>
      </c>
      <c r="C679" s="75">
        <f>SUM(C680:C681)</f>
        <v>384.23</v>
      </c>
      <c r="D679" s="75">
        <f>SUM(D680:D681)</f>
        <v>0</v>
      </c>
      <c r="E679" s="75">
        <f>SUM(E680:E681)</f>
        <v>0</v>
      </c>
      <c r="F679" s="169">
        <f t="shared" si="69"/>
        <v>0</v>
      </c>
      <c r="G679" s="169" t="e">
        <f t="shared" si="70"/>
        <v>#DIV/0!</v>
      </c>
    </row>
    <row r="680" spans="1:7">
      <c r="A680" s="187">
        <v>322</v>
      </c>
      <c r="B680" s="216" t="s">
        <v>291</v>
      </c>
      <c r="C680" s="170">
        <v>153.13</v>
      </c>
      <c r="D680" s="16"/>
      <c r="E680" s="170"/>
      <c r="F680" s="169">
        <f t="shared" si="69"/>
        <v>0</v>
      </c>
      <c r="G680" s="169" t="e">
        <f t="shared" si="70"/>
        <v>#DIV/0!</v>
      </c>
    </row>
    <row r="681" spans="1:7">
      <c r="A681" s="187">
        <v>322</v>
      </c>
      <c r="B681" s="216" t="s">
        <v>678</v>
      </c>
      <c r="C681" s="170">
        <v>231.1</v>
      </c>
      <c r="D681" s="16"/>
      <c r="E681" s="170"/>
      <c r="F681" s="169">
        <f t="shared" si="69"/>
        <v>0</v>
      </c>
      <c r="G681" s="169" t="e">
        <f t="shared" si="70"/>
        <v>#DIV/0!</v>
      </c>
    </row>
    <row r="682" spans="1:7">
      <c r="A682" s="186">
        <v>323</v>
      </c>
      <c r="B682" s="181" t="s">
        <v>71</v>
      </c>
      <c r="C682" s="75">
        <f>SUM(C683:C685)</f>
        <v>50.7</v>
      </c>
      <c r="D682" s="75">
        <f>SUM(D683:D685)</f>
        <v>0</v>
      </c>
      <c r="E682" s="75">
        <f>SUM(E683:E685)</f>
        <v>0</v>
      </c>
      <c r="F682" s="169">
        <f>E682/C682*100</f>
        <v>0</v>
      </c>
      <c r="G682" s="169" t="e">
        <f>E682/D682*100</f>
        <v>#DIV/0!</v>
      </c>
    </row>
    <row r="683" spans="1:7">
      <c r="A683" s="187">
        <v>323</v>
      </c>
      <c r="B683" s="216" t="s">
        <v>493</v>
      </c>
      <c r="C683" s="170">
        <v>50.7</v>
      </c>
      <c r="D683" s="16"/>
      <c r="E683" s="170"/>
      <c r="F683" s="169">
        <f>E683/C683*100</f>
        <v>0</v>
      </c>
      <c r="G683" s="169" t="e">
        <f>E683/D683*100</f>
        <v>#DIV/0!</v>
      </c>
    </row>
    <row r="684" spans="1:7">
      <c r="A684" s="187">
        <v>323</v>
      </c>
      <c r="B684" s="180" t="s">
        <v>684</v>
      </c>
      <c r="C684" s="422">
        <v>0</v>
      </c>
      <c r="D684" s="111"/>
      <c r="E684" s="169"/>
      <c r="F684" s="169" t="e">
        <f t="shared" ref="F684:F685" si="71">E684/C684*100</f>
        <v>#DIV/0!</v>
      </c>
      <c r="G684" s="169" t="e">
        <f t="shared" ref="G684:G685" si="72">E684/D684*100</f>
        <v>#DIV/0!</v>
      </c>
    </row>
    <row r="685" spans="1:7">
      <c r="A685" s="187">
        <v>323</v>
      </c>
      <c r="B685" s="180" t="s">
        <v>683</v>
      </c>
      <c r="C685" s="170">
        <v>0</v>
      </c>
      <c r="D685" s="16"/>
      <c r="E685" s="170"/>
      <c r="F685" s="169" t="e">
        <f t="shared" si="71"/>
        <v>#DIV/0!</v>
      </c>
      <c r="G685" s="169" t="e">
        <f t="shared" si="72"/>
        <v>#DIV/0!</v>
      </c>
    </row>
    <row r="686" spans="1:7">
      <c r="A686" s="186">
        <v>421</v>
      </c>
      <c r="B686" s="207" t="s">
        <v>126</v>
      </c>
      <c r="C686" s="75">
        <f>C687+C688</f>
        <v>66528.56</v>
      </c>
      <c r="D686" s="75">
        <f>D687+D688</f>
        <v>0</v>
      </c>
      <c r="E686" s="75">
        <f>E687+E688</f>
        <v>0</v>
      </c>
      <c r="F686" s="169">
        <f>E686/C686*100</f>
        <v>0</v>
      </c>
      <c r="G686" s="169" t="e">
        <f>E686/D686*100</f>
        <v>#DIV/0!</v>
      </c>
    </row>
    <row r="687" spans="1:7">
      <c r="A687" s="187">
        <v>421</v>
      </c>
      <c r="B687" s="216" t="s">
        <v>590</v>
      </c>
      <c r="C687" s="16">
        <v>57458.78</v>
      </c>
      <c r="D687" s="16"/>
      <c r="E687" s="16"/>
      <c r="F687" s="169">
        <f>E687/C687*100</f>
        <v>0</v>
      </c>
      <c r="G687" s="169" t="e">
        <f>E687/D687*100</f>
        <v>#DIV/0!</v>
      </c>
    </row>
    <row r="688" spans="1:7">
      <c r="A688" s="187">
        <v>421</v>
      </c>
      <c r="B688" s="216" t="s">
        <v>517</v>
      </c>
      <c r="C688" s="170">
        <v>9069.7800000000007</v>
      </c>
      <c r="D688" s="16"/>
      <c r="E688" s="170"/>
      <c r="F688" s="169">
        <f>E688/C688*100</f>
        <v>0</v>
      </c>
      <c r="G688" s="169" t="e">
        <f>E688/D688*100</f>
        <v>#DIV/0!</v>
      </c>
    </row>
    <row r="689" spans="1:7">
      <c r="A689" s="214" t="s">
        <v>388</v>
      </c>
      <c r="B689" s="182"/>
      <c r="C689" s="144">
        <f>SUM(C690+C696+C700)</f>
        <v>22090.149999999998</v>
      </c>
      <c r="D689" s="144">
        <f>SUM(D690+D696+D700)</f>
        <v>0</v>
      </c>
      <c r="E689" s="144">
        <f>SUM(E690+E696+E700)</f>
        <v>0</v>
      </c>
      <c r="F689" s="169">
        <f t="shared" si="69"/>
        <v>0</v>
      </c>
      <c r="G689" s="169" t="e">
        <f t="shared" si="70"/>
        <v>#DIV/0!</v>
      </c>
    </row>
    <row r="690" spans="1:7">
      <c r="A690" s="186">
        <v>322</v>
      </c>
      <c r="B690" s="181" t="s">
        <v>66</v>
      </c>
      <c r="C690" s="75">
        <f>SUM(C691:C695)</f>
        <v>10859.800000000001</v>
      </c>
      <c r="D690" s="75">
        <f>SUM(D691:D695)</f>
        <v>0</v>
      </c>
      <c r="E690" s="75">
        <f>SUM(E691:E695)</f>
        <v>0</v>
      </c>
      <c r="F690" s="169">
        <f t="shared" si="69"/>
        <v>0</v>
      </c>
      <c r="G690" s="169" t="e">
        <f t="shared" si="70"/>
        <v>#DIV/0!</v>
      </c>
    </row>
    <row r="691" spans="1:7" ht="24.75">
      <c r="A691" s="187">
        <v>322</v>
      </c>
      <c r="B691" s="228" t="s">
        <v>292</v>
      </c>
      <c r="C691" s="170">
        <v>3130.03</v>
      </c>
      <c r="D691" s="16"/>
      <c r="E691" s="170"/>
      <c r="F691" s="169">
        <f t="shared" si="69"/>
        <v>0</v>
      </c>
      <c r="G691" s="169" t="e">
        <f t="shared" si="70"/>
        <v>#DIV/0!</v>
      </c>
    </row>
    <row r="692" spans="1:7">
      <c r="A692" s="187">
        <v>322</v>
      </c>
      <c r="B692" s="180" t="s">
        <v>293</v>
      </c>
      <c r="C692" s="170">
        <v>3588.72</v>
      </c>
      <c r="D692" s="16"/>
      <c r="E692" s="170"/>
      <c r="F692" s="169">
        <f t="shared" si="69"/>
        <v>0</v>
      </c>
      <c r="G692" s="169" t="e">
        <f t="shared" si="70"/>
        <v>#DIV/0!</v>
      </c>
    </row>
    <row r="693" spans="1:7">
      <c r="A693" s="187">
        <v>322</v>
      </c>
      <c r="B693" s="180" t="s">
        <v>294</v>
      </c>
      <c r="C693" s="170">
        <v>1151.8399999999999</v>
      </c>
      <c r="D693" s="16"/>
      <c r="E693" s="170"/>
      <c r="F693" s="169">
        <f t="shared" si="69"/>
        <v>0</v>
      </c>
      <c r="G693" s="169" t="e">
        <f t="shared" si="70"/>
        <v>#DIV/0!</v>
      </c>
    </row>
    <row r="694" spans="1:7">
      <c r="A694" s="187">
        <v>322</v>
      </c>
      <c r="B694" s="180" t="s">
        <v>295</v>
      </c>
      <c r="C694" s="170">
        <v>1469.18</v>
      </c>
      <c r="D694" s="16"/>
      <c r="E694" s="170"/>
      <c r="F694" s="169">
        <f t="shared" si="69"/>
        <v>0</v>
      </c>
      <c r="G694" s="169" t="e">
        <f t="shared" si="70"/>
        <v>#DIV/0!</v>
      </c>
    </row>
    <row r="695" spans="1:7">
      <c r="A695" s="187">
        <v>322</v>
      </c>
      <c r="B695" s="180" t="s">
        <v>296</v>
      </c>
      <c r="C695" s="170">
        <v>1520.03</v>
      </c>
      <c r="D695" s="16"/>
      <c r="E695" s="170"/>
      <c r="F695" s="169">
        <f t="shared" si="69"/>
        <v>0</v>
      </c>
      <c r="G695" s="169" t="e">
        <f t="shared" si="70"/>
        <v>#DIV/0!</v>
      </c>
    </row>
    <row r="696" spans="1:7">
      <c r="A696" s="186">
        <v>323</v>
      </c>
      <c r="B696" s="181" t="s">
        <v>71</v>
      </c>
      <c r="C696" s="75">
        <f>SUM(C697:C699)</f>
        <v>10711.48</v>
      </c>
      <c r="D696" s="75">
        <f>SUM(D697:D699)</f>
        <v>0</v>
      </c>
      <c r="E696" s="75">
        <f>SUM(E697:E699)</f>
        <v>0</v>
      </c>
      <c r="F696" s="169">
        <f t="shared" si="69"/>
        <v>0</v>
      </c>
      <c r="G696" s="169" t="e">
        <f t="shared" si="70"/>
        <v>#DIV/0!</v>
      </c>
    </row>
    <row r="697" spans="1:7">
      <c r="A697" s="187">
        <v>323</v>
      </c>
      <c r="B697" s="180" t="s">
        <v>297</v>
      </c>
      <c r="C697" s="170">
        <v>0</v>
      </c>
      <c r="D697" s="16"/>
      <c r="E697" s="170"/>
      <c r="F697" s="169" t="e">
        <f t="shared" si="69"/>
        <v>#DIV/0!</v>
      </c>
      <c r="G697" s="169" t="e">
        <f t="shared" si="70"/>
        <v>#DIV/0!</v>
      </c>
    </row>
    <row r="698" spans="1:7" ht="24.75">
      <c r="A698" s="187">
        <v>323</v>
      </c>
      <c r="B698" s="228" t="s">
        <v>298</v>
      </c>
      <c r="C698" s="170">
        <v>10520</v>
      </c>
      <c r="D698" s="16"/>
      <c r="E698" s="170"/>
      <c r="F698" s="169">
        <f t="shared" si="69"/>
        <v>0</v>
      </c>
      <c r="G698" s="169" t="e">
        <f t="shared" si="70"/>
        <v>#DIV/0!</v>
      </c>
    </row>
    <row r="699" spans="1:7">
      <c r="A699" s="187">
        <v>323</v>
      </c>
      <c r="B699" s="180" t="s">
        <v>300</v>
      </c>
      <c r="C699" s="170">
        <v>191.48</v>
      </c>
      <c r="D699" s="16"/>
      <c r="E699" s="170"/>
      <c r="F699" s="169">
        <f t="shared" si="69"/>
        <v>0</v>
      </c>
      <c r="G699" s="169" t="e">
        <f t="shared" si="70"/>
        <v>#DIV/0!</v>
      </c>
    </row>
    <row r="700" spans="1:7">
      <c r="A700" s="186">
        <v>329</v>
      </c>
      <c r="B700" s="184" t="s">
        <v>272</v>
      </c>
      <c r="C700" s="75">
        <f>SUM(C701)</f>
        <v>518.87</v>
      </c>
      <c r="D700" s="75">
        <f>SUM(D701)</f>
        <v>0</v>
      </c>
      <c r="E700" s="75">
        <f>SUM(E701)</f>
        <v>0</v>
      </c>
      <c r="F700" s="169">
        <f t="shared" si="69"/>
        <v>0</v>
      </c>
      <c r="G700" s="169" t="e">
        <f t="shared" si="70"/>
        <v>#DIV/0!</v>
      </c>
    </row>
    <row r="701" spans="1:7">
      <c r="A701" s="187">
        <v>329</v>
      </c>
      <c r="B701" s="185" t="s">
        <v>301</v>
      </c>
      <c r="C701" s="170">
        <v>518.87</v>
      </c>
      <c r="D701" s="16"/>
      <c r="E701" s="170"/>
      <c r="F701" s="169">
        <f t="shared" si="69"/>
        <v>0</v>
      </c>
      <c r="G701" s="169" t="e">
        <f t="shared" si="70"/>
        <v>#DIV/0!</v>
      </c>
    </row>
    <row r="702" spans="1:7">
      <c r="A702" s="214" t="s">
        <v>399</v>
      </c>
      <c r="B702" s="182"/>
      <c r="C702" s="144">
        <f>SUM(C703+C706)</f>
        <v>435.53999999999996</v>
      </c>
      <c r="D702" s="144">
        <f t="shared" ref="D702:E702" si="73">SUM(D703+D706)</f>
        <v>0</v>
      </c>
      <c r="E702" s="144">
        <f t="shared" si="73"/>
        <v>0</v>
      </c>
      <c r="F702" s="169">
        <f t="shared" si="69"/>
        <v>0</v>
      </c>
      <c r="G702" s="169" t="e">
        <f t="shared" si="70"/>
        <v>#DIV/0!</v>
      </c>
    </row>
    <row r="703" spans="1:7">
      <c r="A703" s="186">
        <v>322</v>
      </c>
      <c r="B703" s="181" t="s">
        <v>66</v>
      </c>
      <c r="C703" s="75">
        <f>SUM(C704:C705)</f>
        <v>435.53999999999996</v>
      </c>
      <c r="D703" s="75">
        <f t="shared" ref="D703:E703" si="74">SUM(D704:D705)</f>
        <v>0</v>
      </c>
      <c r="E703" s="75">
        <f t="shared" si="74"/>
        <v>0</v>
      </c>
      <c r="F703" s="169">
        <f t="shared" si="69"/>
        <v>0</v>
      </c>
      <c r="G703" s="169" t="e">
        <f t="shared" si="70"/>
        <v>#DIV/0!</v>
      </c>
    </row>
    <row r="704" spans="1:7">
      <c r="A704" s="187">
        <v>322</v>
      </c>
      <c r="B704" s="228" t="s">
        <v>390</v>
      </c>
      <c r="C704" s="170">
        <v>384.63</v>
      </c>
      <c r="D704" s="16"/>
      <c r="E704" s="170"/>
      <c r="F704" s="169">
        <f t="shared" si="69"/>
        <v>0</v>
      </c>
      <c r="G704" s="169" t="e">
        <f t="shared" si="70"/>
        <v>#DIV/0!</v>
      </c>
    </row>
    <row r="705" spans="1:7">
      <c r="A705" s="187">
        <v>322</v>
      </c>
      <c r="B705" s="216" t="s">
        <v>456</v>
      </c>
      <c r="C705" s="170">
        <v>50.91</v>
      </c>
      <c r="D705" s="16"/>
      <c r="E705" s="170"/>
      <c r="F705" s="169">
        <f t="shared" ref="F705" si="75">E705/C705*100</f>
        <v>0</v>
      </c>
      <c r="G705" s="169" t="e">
        <f t="shared" ref="G705" si="76">E705/D705*100</f>
        <v>#DIV/0!</v>
      </c>
    </row>
    <row r="706" spans="1:7">
      <c r="A706" s="186">
        <v>329</v>
      </c>
      <c r="B706" s="181" t="s">
        <v>101</v>
      </c>
      <c r="C706" s="75">
        <f>SUM(C707)</f>
        <v>0</v>
      </c>
      <c r="D706" s="75">
        <f>SUM(D707)</f>
        <v>0</v>
      </c>
      <c r="E706" s="75">
        <f>SUM(E707)</f>
        <v>0</v>
      </c>
      <c r="F706" s="169" t="e">
        <f t="shared" si="69"/>
        <v>#DIV/0!</v>
      </c>
      <c r="G706" s="169" t="e">
        <f t="shared" si="70"/>
        <v>#DIV/0!</v>
      </c>
    </row>
    <row r="707" spans="1:7">
      <c r="A707" s="187">
        <v>329</v>
      </c>
      <c r="B707" s="180" t="s">
        <v>400</v>
      </c>
      <c r="C707" s="111">
        <v>0</v>
      </c>
      <c r="D707" s="111"/>
      <c r="E707" s="169"/>
      <c r="F707" s="169" t="e">
        <f t="shared" si="69"/>
        <v>#DIV/0!</v>
      </c>
      <c r="G707" s="169" t="e">
        <f t="shared" si="70"/>
        <v>#DIV/0!</v>
      </c>
    </row>
    <row r="708" spans="1:7">
      <c r="A708" s="214" t="s">
        <v>399</v>
      </c>
      <c r="B708" s="182" t="s">
        <v>419</v>
      </c>
      <c r="C708" s="144">
        <f>SUM(C709+C714)</f>
        <v>4503.12</v>
      </c>
      <c r="D708" s="144">
        <f>SUM(D709+D714)</f>
        <v>0</v>
      </c>
      <c r="E708" s="144">
        <f>SUM(E709+E714)</f>
        <v>0</v>
      </c>
      <c r="F708" s="169">
        <f t="shared" si="69"/>
        <v>0</v>
      </c>
      <c r="G708" s="169" t="e">
        <f t="shared" si="70"/>
        <v>#DIV/0!</v>
      </c>
    </row>
    <row r="709" spans="1:7">
      <c r="A709" s="206">
        <v>322</v>
      </c>
      <c r="B709" s="207" t="s">
        <v>463</v>
      </c>
      <c r="C709" s="75">
        <f>SUM(C710:C713)</f>
        <v>4503.12</v>
      </c>
      <c r="D709" s="75">
        <f t="shared" ref="D709:E709" si="77">SUM(D710:D713)</f>
        <v>0</v>
      </c>
      <c r="E709" s="75">
        <f t="shared" si="77"/>
        <v>0</v>
      </c>
      <c r="F709" s="169">
        <f t="shared" si="69"/>
        <v>0</v>
      </c>
      <c r="G709" s="169" t="e">
        <f t="shared" si="70"/>
        <v>#DIV/0!</v>
      </c>
    </row>
    <row r="710" spans="1:7">
      <c r="A710" s="208">
        <v>322</v>
      </c>
      <c r="B710" s="216" t="s">
        <v>464</v>
      </c>
      <c r="C710" s="170">
        <v>414.56</v>
      </c>
      <c r="D710" s="16"/>
      <c r="E710" s="170"/>
      <c r="F710" s="169">
        <f t="shared" si="69"/>
        <v>0</v>
      </c>
      <c r="G710" s="169" t="e">
        <f t="shared" si="70"/>
        <v>#DIV/0!</v>
      </c>
    </row>
    <row r="711" spans="1:7">
      <c r="A711" s="187">
        <v>322</v>
      </c>
      <c r="B711" s="216" t="s">
        <v>483</v>
      </c>
      <c r="C711" s="170">
        <v>0</v>
      </c>
      <c r="D711" s="16"/>
      <c r="E711" s="170"/>
      <c r="F711" s="169" t="e">
        <f>E711/C711*100</f>
        <v>#DIV/0!</v>
      </c>
      <c r="G711" s="169" t="e">
        <f>E711/D711*100</f>
        <v>#DIV/0!</v>
      </c>
    </row>
    <row r="712" spans="1:7">
      <c r="A712" s="187">
        <v>322</v>
      </c>
      <c r="B712" s="216" t="s">
        <v>679</v>
      </c>
      <c r="C712" s="170">
        <v>350.72</v>
      </c>
      <c r="D712" s="16"/>
      <c r="E712" s="170"/>
      <c r="F712" s="169">
        <f>E712/C712*100</f>
        <v>0</v>
      </c>
      <c r="G712" s="169"/>
    </row>
    <row r="713" spans="1:7">
      <c r="A713" s="187">
        <v>322</v>
      </c>
      <c r="B713" s="216" t="s">
        <v>457</v>
      </c>
      <c r="C713" s="170">
        <v>3737.84</v>
      </c>
      <c r="D713" s="16"/>
      <c r="E713" s="170"/>
      <c r="F713" s="169">
        <f>E713/C713*100</f>
        <v>0</v>
      </c>
      <c r="G713" s="169" t="e">
        <f>E713/D713*100</f>
        <v>#DIV/0!</v>
      </c>
    </row>
    <row r="714" spans="1:7">
      <c r="A714" s="186">
        <v>323</v>
      </c>
      <c r="B714" s="181" t="s">
        <v>73</v>
      </c>
      <c r="C714" s="75">
        <f>SUM(C715:C716)</f>
        <v>0</v>
      </c>
      <c r="D714" s="75">
        <f t="shared" ref="D714:E714" si="78">SUM(D715:D716)</f>
        <v>0</v>
      </c>
      <c r="E714" s="75">
        <f t="shared" si="78"/>
        <v>0</v>
      </c>
      <c r="F714" s="169" t="e">
        <f t="shared" si="69"/>
        <v>#DIV/0!</v>
      </c>
      <c r="G714" s="169" t="e">
        <f t="shared" si="70"/>
        <v>#DIV/0!</v>
      </c>
    </row>
    <row r="715" spans="1:7">
      <c r="A715" s="187">
        <v>323</v>
      </c>
      <c r="B715" s="180" t="s">
        <v>299</v>
      </c>
      <c r="C715" s="16">
        <v>0</v>
      </c>
      <c r="D715" s="16"/>
      <c r="E715" s="170"/>
      <c r="F715" s="169" t="e">
        <f t="shared" si="69"/>
        <v>#DIV/0!</v>
      </c>
      <c r="G715" s="169" t="e">
        <f t="shared" si="70"/>
        <v>#DIV/0!</v>
      </c>
    </row>
    <row r="716" spans="1:7">
      <c r="A716" s="187">
        <v>323</v>
      </c>
      <c r="B716" s="180" t="s">
        <v>591</v>
      </c>
      <c r="C716" s="111">
        <v>0</v>
      </c>
      <c r="D716" s="111"/>
      <c r="E716" s="169"/>
      <c r="F716" s="169" t="e">
        <f t="shared" si="69"/>
        <v>#DIV/0!</v>
      </c>
      <c r="G716" s="169" t="e">
        <f t="shared" si="70"/>
        <v>#DIV/0!</v>
      </c>
    </row>
    <row r="717" spans="1:7">
      <c r="A717" s="198" t="s">
        <v>312</v>
      </c>
      <c r="B717" s="199"/>
      <c r="C717" s="146">
        <f>SUM(C718+C725+C728)</f>
        <v>5621.28</v>
      </c>
      <c r="D717" s="146">
        <f t="shared" ref="D717:E717" si="79">SUM(D718+D725+D728)</f>
        <v>0</v>
      </c>
      <c r="E717" s="146">
        <f t="shared" si="79"/>
        <v>0</v>
      </c>
      <c r="F717" s="169">
        <f t="shared" si="69"/>
        <v>0</v>
      </c>
      <c r="G717" s="169" t="e">
        <f t="shared" si="70"/>
        <v>#DIV/0!</v>
      </c>
    </row>
    <row r="718" spans="1:7">
      <c r="A718" s="214" t="s">
        <v>316</v>
      </c>
      <c r="B718" s="182"/>
      <c r="C718" s="144">
        <f>SUM(C719+C723)</f>
        <v>3232.2799999999997</v>
      </c>
      <c r="D718" s="144">
        <f>SUM(D719+D723)</f>
        <v>0</v>
      </c>
      <c r="E718" s="144">
        <f>SUM(E719+E723)</f>
        <v>0</v>
      </c>
      <c r="F718" s="169">
        <f t="shared" si="69"/>
        <v>0</v>
      </c>
      <c r="G718" s="169" t="e">
        <f t="shared" si="70"/>
        <v>#DIV/0!</v>
      </c>
    </row>
    <row r="719" spans="1:7">
      <c r="A719" s="186">
        <v>322</v>
      </c>
      <c r="B719" s="181" t="s">
        <v>66</v>
      </c>
      <c r="C719" s="75">
        <f>SUM(C720:C722)</f>
        <v>2538</v>
      </c>
      <c r="D719" s="75">
        <f>SUM(D720:D722)</f>
        <v>0</v>
      </c>
      <c r="E719" s="75">
        <f>SUM(E720:E722)</f>
        <v>0</v>
      </c>
      <c r="F719" s="169">
        <f t="shared" si="69"/>
        <v>0</v>
      </c>
      <c r="G719" s="169" t="e">
        <f t="shared" si="70"/>
        <v>#DIV/0!</v>
      </c>
    </row>
    <row r="720" spans="1:7">
      <c r="A720" s="307">
        <v>322</v>
      </c>
      <c r="B720" s="308" t="s">
        <v>389</v>
      </c>
      <c r="C720" s="303">
        <v>2413.4899999999998</v>
      </c>
      <c r="D720" s="302"/>
      <c r="E720" s="303"/>
      <c r="F720" s="303">
        <f t="shared" si="69"/>
        <v>0</v>
      </c>
      <c r="G720" s="303" t="e">
        <f t="shared" si="70"/>
        <v>#DIV/0!</v>
      </c>
    </row>
    <row r="721" spans="1:7">
      <c r="A721" s="307">
        <v>322</v>
      </c>
      <c r="B721" s="180" t="s">
        <v>392</v>
      </c>
      <c r="C721" s="170">
        <v>124.51</v>
      </c>
      <c r="D721" s="16"/>
      <c r="E721" s="170"/>
      <c r="F721" s="169">
        <f t="shared" si="69"/>
        <v>0</v>
      </c>
      <c r="G721" s="303" t="e">
        <f t="shared" si="70"/>
        <v>#DIV/0!</v>
      </c>
    </row>
    <row r="722" spans="1:7">
      <c r="A722" s="307">
        <v>322</v>
      </c>
      <c r="B722" s="180" t="s">
        <v>408</v>
      </c>
      <c r="C722" s="170">
        <v>0</v>
      </c>
      <c r="D722" s="16"/>
      <c r="E722" s="170"/>
      <c r="F722" s="169" t="e">
        <f t="shared" si="69"/>
        <v>#DIV/0!</v>
      </c>
      <c r="G722" s="169" t="e">
        <f t="shared" si="70"/>
        <v>#DIV/0!</v>
      </c>
    </row>
    <row r="723" spans="1:7">
      <c r="A723" s="186">
        <v>323</v>
      </c>
      <c r="B723" s="181" t="s">
        <v>71</v>
      </c>
      <c r="C723" s="75">
        <f>SUM(C724:C724)</f>
        <v>694.28</v>
      </c>
      <c r="D723" s="75">
        <f>SUM(D724:D724)</f>
        <v>0</v>
      </c>
      <c r="E723" s="75">
        <f>SUM(E724:E724)</f>
        <v>0</v>
      </c>
      <c r="F723" s="169">
        <f t="shared" si="69"/>
        <v>0</v>
      </c>
      <c r="G723" s="169" t="e">
        <f t="shared" si="70"/>
        <v>#DIV/0!</v>
      </c>
    </row>
    <row r="724" spans="1:7">
      <c r="A724" s="187">
        <v>323</v>
      </c>
      <c r="B724" s="180" t="s">
        <v>688</v>
      </c>
      <c r="C724" s="422">
        <v>694.28</v>
      </c>
      <c r="D724" s="111"/>
      <c r="E724" s="169"/>
      <c r="F724" s="169">
        <f t="shared" si="69"/>
        <v>0</v>
      </c>
      <c r="G724" s="169" t="e">
        <f t="shared" si="70"/>
        <v>#DIV/0!</v>
      </c>
    </row>
    <row r="725" spans="1:7">
      <c r="A725" s="107" t="s">
        <v>687</v>
      </c>
      <c r="B725" s="190"/>
      <c r="C725" s="144">
        <f>SUM(C726)</f>
        <v>0</v>
      </c>
      <c r="D725" s="144">
        <f>SUM(D726)</f>
        <v>0</v>
      </c>
      <c r="E725" s="144">
        <f>SUM(E726)</f>
        <v>0</v>
      </c>
      <c r="F725" s="169" t="e">
        <f>E725/C725*100</f>
        <v>#DIV/0!</v>
      </c>
      <c r="G725" s="169" t="e">
        <f>E725/D725*100</f>
        <v>#DIV/0!</v>
      </c>
    </row>
    <row r="726" spans="1:7">
      <c r="A726" s="186">
        <v>323</v>
      </c>
      <c r="B726" s="181" t="s">
        <v>71</v>
      </c>
      <c r="C726" s="75">
        <f>SUM(C727:C727)</f>
        <v>0</v>
      </c>
      <c r="D726" s="75">
        <f>SUM(D727:D727)</f>
        <v>0</v>
      </c>
      <c r="E726" s="75">
        <f>SUM(E727:E727)</f>
        <v>0</v>
      </c>
      <c r="F726" s="169" t="e">
        <f t="shared" ref="F726:F727" si="80">E726/C726*100</f>
        <v>#DIV/0!</v>
      </c>
      <c r="G726" s="169" t="e">
        <f t="shared" ref="G726:G727" si="81">E726/D726*100</f>
        <v>#DIV/0!</v>
      </c>
    </row>
    <row r="727" spans="1:7">
      <c r="A727" s="187">
        <v>323</v>
      </c>
      <c r="B727" s="180" t="s">
        <v>391</v>
      </c>
      <c r="C727" s="111">
        <v>0</v>
      </c>
      <c r="D727" s="111"/>
      <c r="E727" s="169"/>
      <c r="F727" s="169" t="e">
        <f t="shared" si="80"/>
        <v>#DIV/0!</v>
      </c>
      <c r="G727" s="169" t="e">
        <f t="shared" si="81"/>
        <v>#DIV/0!</v>
      </c>
    </row>
    <row r="728" spans="1:7">
      <c r="A728" s="107" t="s">
        <v>245</v>
      </c>
      <c r="B728" s="190" t="s">
        <v>587</v>
      </c>
      <c r="C728" s="144">
        <f>SUM(C729)</f>
        <v>2389</v>
      </c>
      <c r="D728" s="144">
        <f>SUM(D729)</f>
        <v>0</v>
      </c>
      <c r="E728" s="144">
        <f>SUM(E729)</f>
        <v>0</v>
      </c>
      <c r="F728" s="169">
        <f>E728/C728*100</f>
        <v>0</v>
      </c>
      <c r="G728" s="169" t="e">
        <f>E728/D728*100</f>
        <v>#DIV/0!</v>
      </c>
    </row>
    <row r="729" spans="1:7">
      <c r="A729" s="112">
        <v>421</v>
      </c>
      <c r="B729" s="186" t="s">
        <v>125</v>
      </c>
      <c r="C729" s="75">
        <f>C730</f>
        <v>2389</v>
      </c>
      <c r="D729" s="75">
        <f>D730</f>
        <v>0</v>
      </c>
      <c r="E729" s="75">
        <f>E730</f>
        <v>0</v>
      </c>
      <c r="F729" s="169">
        <f>E729/C729*100</f>
        <v>0</v>
      </c>
      <c r="G729" s="169" t="e">
        <f>E729/D729*100</f>
        <v>#DIV/0!</v>
      </c>
    </row>
    <row r="730" spans="1:7">
      <c r="A730" s="109">
        <v>421</v>
      </c>
      <c r="B730" s="208" t="s">
        <v>588</v>
      </c>
      <c r="C730" s="170">
        <v>2389</v>
      </c>
      <c r="D730" s="16"/>
      <c r="E730" s="170"/>
      <c r="F730" s="169">
        <f>E730/C730*100</f>
        <v>0</v>
      </c>
      <c r="G730" s="169" t="e">
        <f>E730/D730*100</f>
        <v>#DIV/0!</v>
      </c>
    </row>
    <row r="731" spans="1:7">
      <c r="A731" s="198" t="s">
        <v>302</v>
      </c>
      <c r="B731" s="199"/>
      <c r="C731" s="146">
        <f t="shared" ref="C731:E732" si="82">SUM(C732)</f>
        <v>14425.55</v>
      </c>
      <c r="D731" s="146">
        <f t="shared" si="82"/>
        <v>0</v>
      </c>
      <c r="E731" s="146">
        <f t="shared" si="82"/>
        <v>0</v>
      </c>
      <c r="F731" s="169">
        <f t="shared" si="69"/>
        <v>0</v>
      </c>
      <c r="G731" s="169" t="e">
        <f t="shared" si="70"/>
        <v>#DIV/0!</v>
      </c>
    </row>
    <row r="732" spans="1:7">
      <c r="A732" s="200" t="s">
        <v>303</v>
      </c>
      <c r="B732" s="201"/>
      <c r="C732" s="147">
        <f t="shared" si="82"/>
        <v>14425.55</v>
      </c>
      <c r="D732" s="147">
        <f t="shared" si="82"/>
        <v>0</v>
      </c>
      <c r="E732" s="147">
        <f t="shared" si="82"/>
        <v>0</v>
      </c>
      <c r="F732" s="169">
        <f t="shared" si="69"/>
        <v>0</v>
      </c>
      <c r="G732" s="169" t="e">
        <f t="shared" si="70"/>
        <v>#DIV/0!</v>
      </c>
    </row>
    <row r="733" spans="1:7">
      <c r="A733" s="188" t="s">
        <v>304</v>
      </c>
      <c r="B733" s="190"/>
      <c r="C733" s="144">
        <f>SUM(C734+C736+C738)</f>
        <v>14425.55</v>
      </c>
      <c r="D733" s="144">
        <f t="shared" ref="D733:E733" si="83">SUM(D734+D736+D738)</f>
        <v>0</v>
      </c>
      <c r="E733" s="144">
        <f t="shared" si="83"/>
        <v>0</v>
      </c>
      <c r="F733" s="169">
        <f t="shared" si="69"/>
        <v>0</v>
      </c>
      <c r="G733" s="169" t="e">
        <f t="shared" si="70"/>
        <v>#DIV/0!</v>
      </c>
    </row>
    <row r="734" spans="1:7">
      <c r="A734" s="186">
        <v>322</v>
      </c>
      <c r="B734" s="181" t="s">
        <v>66</v>
      </c>
      <c r="C734" s="75">
        <f>SUM(C735)</f>
        <v>12521.3</v>
      </c>
      <c r="D734" s="75">
        <f>SUM(D735)</f>
        <v>0</v>
      </c>
      <c r="E734" s="75">
        <f>SUM(E735)</f>
        <v>0</v>
      </c>
      <c r="F734" s="169">
        <f t="shared" si="69"/>
        <v>0</v>
      </c>
      <c r="G734" s="169" t="e">
        <f t="shared" si="70"/>
        <v>#DIV/0!</v>
      </c>
    </row>
    <row r="735" spans="1:7">
      <c r="A735" s="187">
        <v>322</v>
      </c>
      <c r="B735" s="180" t="s">
        <v>305</v>
      </c>
      <c r="C735" s="170">
        <v>12521.3</v>
      </c>
      <c r="D735" s="16"/>
      <c r="E735" s="170"/>
      <c r="F735" s="169">
        <f t="shared" si="69"/>
        <v>0</v>
      </c>
      <c r="G735" s="169" t="e">
        <f t="shared" si="70"/>
        <v>#DIV/0!</v>
      </c>
    </row>
    <row r="736" spans="1:7">
      <c r="A736" s="186">
        <v>323</v>
      </c>
      <c r="B736" s="181" t="s">
        <v>71</v>
      </c>
      <c r="C736" s="75">
        <f>SUM(C737)</f>
        <v>1904.25</v>
      </c>
      <c r="D736" s="75">
        <f>SUM(D737)</f>
        <v>0</v>
      </c>
      <c r="E736" s="75">
        <f>SUM(E737)</f>
        <v>0</v>
      </c>
      <c r="F736" s="169">
        <f t="shared" si="69"/>
        <v>0</v>
      </c>
      <c r="G736" s="169" t="e">
        <f t="shared" si="70"/>
        <v>#DIV/0!</v>
      </c>
    </row>
    <row r="737" spans="1:7">
      <c r="A737" s="187">
        <v>323</v>
      </c>
      <c r="B737" s="180" t="s">
        <v>306</v>
      </c>
      <c r="C737" s="16">
        <v>1904.25</v>
      </c>
      <c r="D737" s="16"/>
      <c r="E737" s="16"/>
      <c r="F737" s="169">
        <f t="shared" si="69"/>
        <v>0</v>
      </c>
      <c r="G737" s="169" t="e">
        <f t="shared" si="70"/>
        <v>#DIV/0!</v>
      </c>
    </row>
    <row r="738" spans="1:7">
      <c r="A738" s="186">
        <v>451</v>
      </c>
      <c r="B738" s="181" t="s">
        <v>135</v>
      </c>
      <c r="C738" s="75">
        <f>SUM(C739)</f>
        <v>0</v>
      </c>
      <c r="D738" s="75">
        <f t="shared" ref="D738:E738" si="84">SUM(D739)</f>
        <v>0</v>
      </c>
      <c r="E738" s="75">
        <f t="shared" si="84"/>
        <v>0</v>
      </c>
      <c r="F738" s="169"/>
      <c r="G738" s="169"/>
    </row>
    <row r="739" spans="1:7">
      <c r="A739" s="186"/>
      <c r="B739" s="180" t="s">
        <v>623</v>
      </c>
      <c r="C739" s="111">
        <v>0</v>
      </c>
      <c r="D739" s="16">
        <v>0</v>
      </c>
      <c r="E739" s="16">
        <v>0</v>
      </c>
      <c r="F739" s="169"/>
      <c r="G739" s="169"/>
    </row>
    <row r="740" spans="1:7">
      <c r="A740" s="202" t="s">
        <v>307</v>
      </c>
      <c r="B740" s="203"/>
      <c r="C740" s="145">
        <f>SUM(C741+C759+C776)</f>
        <v>159677.55000000002</v>
      </c>
      <c r="D740" s="145">
        <f>SUM(D741+D759+D776)</f>
        <v>0</v>
      </c>
      <c r="E740" s="145">
        <f>SUM(E741+E759+E776)</f>
        <v>0</v>
      </c>
      <c r="F740" s="169">
        <f t="shared" si="69"/>
        <v>0</v>
      </c>
      <c r="G740" s="169" t="e">
        <f t="shared" si="70"/>
        <v>#DIV/0!</v>
      </c>
    </row>
    <row r="741" spans="1:7">
      <c r="A741" s="204" t="s">
        <v>280</v>
      </c>
      <c r="B741" s="205"/>
      <c r="C741" s="146">
        <f>SUM(C742)</f>
        <v>36314.480000000003</v>
      </c>
      <c r="D741" s="146">
        <f t="shared" ref="D741:E743" si="85">SUM(D742)</f>
        <v>0</v>
      </c>
      <c r="E741" s="146">
        <f t="shared" si="85"/>
        <v>0</v>
      </c>
      <c r="F741" s="169">
        <f t="shared" ref="F741:F787" si="86">E741/C741*100</f>
        <v>0</v>
      </c>
      <c r="G741" s="169" t="e">
        <f t="shared" si="70"/>
        <v>#DIV/0!</v>
      </c>
    </row>
    <row r="742" spans="1:7">
      <c r="A742" s="200" t="s">
        <v>308</v>
      </c>
      <c r="B742" s="201"/>
      <c r="C742" s="147">
        <f>SUM(C743)</f>
        <v>36314.480000000003</v>
      </c>
      <c r="D742" s="147">
        <f t="shared" si="85"/>
        <v>0</v>
      </c>
      <c r="E742" s="147">
        <f t="shared" si="85"/>
        <v>0</v>
      </c>
      <c r="F742" s="169">
        <f t="shared" si="86"/>
        <v>0</v>
      </c>
      <c r="G742" s="169" t="e">
        <f t="shared" si="70"/>
        <v>#DIV/0!</v>
      </c>
    </row>
    <row r="743" spans="1:7">
      <c r="A743" s="188" t="s">
        <v>309</v>
      </c>
      <c r="B743" s="190"/>
      <c r="C743" s="144">
        <f>SUM(C744)</f>
        <v>36314.480000000003</v>
      </c>
      <c r="D743" s="144">
        <f t="shared" si="85"/>
        <v>0</v>
      </c>
      <c r="E743" s="144">
        <f t="shared" si="85"/>
        <v>0</v>
      </c>
      <c r="F743" s="169">
        <f t="shared" si="86"/>
        <v>0</v>
      </c>
      <c r="G743" s="169" t="e">
        <f t="shared" si="70"/>
        <v>#DIV/0!</v>
      </c>
    </row>
    <row r="744" spans="1:7">
      <c r="A744" s="186">
        <v>421</v>
      </c>
      <c r="B744" s="181" t="s">
        <v>125</v>
      </c>
      <c r="C744" s="75">
        <f>SUM(C745:C758)</f>
        <v>36314.480000000003</v>
      </c>
      <c r="D744" s="75">
        <f>SUM(D745:D758)</f>
        <v>0</v>
      </c>
      <c r="E744" s="75">
        <f>SUM(E745:E758)</f>
        <v>0</v>
      </c>
      <c r="F744" s="169">
        <f t="shared" si="86"/>
        <v>0</v>
      </c>
      <c r="G744" s="169" t="e">
        <f t="shared" si="70"/>
        <v>#DIV/0!</v>
      </c>
    </row>
    <row r="745" spans="1:7">
      <c r="A745" s="208">
        <v>421</v>
      </c>
      <c r="B745" s="218" t="s">
        <v>568</v>
      </c>
      <c r="C745" s="422">
        <v>1749.86</v>
      </c>
      <c r="D745" s="169"/>
      <c r="E745" s="169"/>
      <c r="F745" s="169">
        <f t="shared" ref="F745:F758" si="87">E745/C745*100</f>
        <v>0</v>
      </c>
      <c r="G745" s="169" t="e">
        <f t="shared" ref="G745:G758" si="88">E745/D745*100</f>
        <v>#DIV/0!</v>
      </c>
    </row>
    <row r="746" spans="1:7">
      <c r="A746" s="208">
        <v>421</v>
      </c>
      <c r="B746" s="218" t="s">
        <v>555</v>
      </c>
      <c r="C746" s="422">
        <v>0</v>
      </c>
      <c r="D746" s="169"/>
      <c r="E746" s="169"/>
      <c r="F746" s="169" t="e">
        <f t="shared" si="87"/>
        <v>#DIV/0!</v>
      </c>
      <c r="G746" s="169" t="e">
        <f t="shared" si="88"/>
        <v>#DIV/0!</v>
      </c>
    </row>
    <row r="747" spans="1:7">
      <c r="A747" s="208">
        <v>422</v>
      </c>
      <c r="B747" s="218" t="s">
        <v>691</v>
      </c>
      <c r="C747" s="422">
        <v>0</v>
      </c>
      <c r="D747" s="169"/>
      <c r="E747" s="169"/>
      <c r="F747" s="169"/>
      <c r="G747" s="169"/>
    </row>
    <row r="748" spans="1:7">
      <c r="A748" s="208">
        <v>421</v>
      </c>
      <c r="B748" s="218" t="s">
        <v>744</v>
      </c>
      <c r="C748" s="422">
        <v>34564.620000000003</v>
      </c>
      <c r="D748" s="169"/>
      <c r="E748" s="169"/>
      <c r="F748" s="169">
        <f t="shared" si="87"/>
        <v>0</v>
      </c>
      <c r="G748" s="169" t="e">
        <f t="shared" si="88"/>
        <v>#DIV/0!</v>
      </c>
    </row>
    <row r="749" spans="1:7">
      <c r="A749" s="208">
        <v>421</v>
      </c>
      <c r="B749" s="218" t="s">
        <v>542</v>
      </c>
      <c r="C749" s="169">
        <v>0</v>
      </c>
      <c r="D749" s="169"/>
      <c r="E749" s="169"/>
      <c r="F749" s="169" t="e">
        <f t="shared" si="87"/>
        <v>#DIV/0!</v>
      </c>
      <c r="G749" s="169" t="e">
        <f t="shared" si="88"/>
        <v>#DIV/0!</v>
      </c>
    </row>
    <row r="750" spans="1:7">
      <c r="A750" s="208">
        <v>421</v>
      </c>
      <c r="B750" s="218" t="s">
        <v>543</v>
      </c>
      <c r="C750" s="169">
        <v>0</v>
      </c>
      <c r="D750" s="169"/>
      <c r="E750" s="169"/>
      <c r="F750" s="169" t="e">
        <f t="shared" si="87"/>
        <v>#DIV/0!</v>
      </c>
      <c r="G750" s="169" t="e">
        <f t="shared" si="88"/>
        <v>#DIV/0!</v>
      </c>
    </row>
    <row r="751" spans="1:7">
      <c r="A751" s="208">
        <v>421</v>
      </c>
      <c r="B751" s="218" t="s">
        <v>544</v>
      </c>
      <c r="C751" s="169">
        <v>0</v>
      </c>
      <c r="D751" s="169"/>
      <c r="E751" s="169"/>
      <c r="F751" s="169" t="e">
        <f t="shared" si="87"/>
        <v>#DIV/0!</v>
      </c>
      <c r="G751" s="169" t="e">
        <f t="shared" si="88"/>
        <v>#DIV/0!</v>
      </c>
    </row>
    <row r="752" spans="1:7">
      <c r="A752" s="208">
        <v>421</v>
      </c>
      <c r="B752" s="218" t="s">
        <v>545</v>
      </c>
      <c r="C752" s="169">
        <v>0</v>
      </c>
      <c r="D752" s="169"/>
      <c r="E752" s="169"/>
      <c r="F752" s="169" t="e">
        <f t="shared" si="87"/>
        <v>#DIV/0!</v>
      </c>
      <c r="G752" s="169" t="e">
        <f t="shared" si="88"/>
        <v>#DIV/0!</v>
      </c>
    </row>
    <row r="753" spans="1:7">
      <c r="A753" s="208">
        <v>421</v>
      </c>
      <c r="B753" s="218" t="s">
        <v>546</v>
      </c>
      <c r="C753" s="169">
        <v>0</v>
      </c>
      <c r="D753" s="169"/>
      <c r="E753" s="169"/>
      <c r="F753" s="169" t="e">
        <f t="shared" si="87"/>
        <v>#DIV/0!</v>
      </c>
      <c r="G753" s="169" t="e">
        <f t="shared" si="88"/>
        <v>#DIV/0!</v>
      </c>
    </row>
    <row r="754" spans="1:7">
      <c r="A754" s="208">
        <v>421</v>
      </c>
      <c r="B754" s="218" t="s">
        <v>547</v>
      </c>
      <c r="C754" s="169">
        <v>0</v>
      </c>
      <c r="D754" s="169"/>
      <c r="E754" s="169"/>
      <c r="F754" s="169" t="e">
        <f t="shared" si="87"/>
        <v>#DIV/0!</v>
      </c>
      <c r="G754" s="169" t="e">
        <f t="shared" si="88"/>
        <v>#DIV/0!</v>
      </c>
    </row>
    <row r="755" spans="1:7">
      <c r="A755" s="208">
        <v>421</v>
      </c>
      <c r="B755" s="218" t="s">
        <v>548</v>
      </c>
      <c r="C755" s="169">
        <v>0</v>
      </c>
      <c r="D755" s="169"/>
      <c r="E755" s="169"/>
      <c r="F755" s="169" t="e">
        <f t="shared" si="87"/>
        <v>#DIV/0!</v>
      </c>
      <c r="G755" s="169" t="e">
        <f t="shared" si="88"/>
        <v>#DIV/0!</v>
      </c>
    </row>
    <row r="756" spans="1:7">
      <c r="A756" s="208">
        <v>421</v>
      </c>
      <c r="B756" s="218" t="s">
        <v>624</v>
      </c>
      <c r="C756" s="169">
        <v>0</v>
      </c>
      <c r="D756" s="169"/>
      <c r="E756" s="169"/>
      <c r="F756" s="169" t="e">
        <f t="shared" ref="F756:F757" si="89">E756/C756*100</f>
        <v>#DIV/0!</v>
      </c>
      <c r="G756" s="169" t="e">
        <f t="shared" ref="G756:G757" si="90">E756/D756*100</f>
        <v>#DIV/0!</v>
      </c>
    </row>
    <row r="757" spans="1:7">
      <c r="A757" s="208">
        <v>421</v>
      </c>
      <c r="B757" s="218" t="s">
        <v>625</v>
      </c>
      <c r="C757" s="169">
        <v>0</v>
      </c>
      <c r="D757" s="169"/>
      <c r="E757" s="169"/>
      <c r="F757" s="169" t="e">
        <f t="shared" si="89"/>
        <v>#DIV/0!</v>
      </c>
      <c r="G757" s="169" t="e">
        <f t="shared" si="90"/>
        <v>#DIV/0!</v>
      </c>
    </row>
    <row r="758" spans="1:7">
      <c r="A758" s="208">
        <v>421</v>
      </c>
      <c r="B758" s="218" t="s">
        <v>549</v>
      </c>
      <c r="C758" s="169">
        <v>0</v>
      </c>
      <c r="D758" s="169"/>
      <c r="E758" s="169"/>
      <c r="F758" s="169" t="e">
        <f t="shared" si="87"/>
        <v>#DIV/0!</v>
      </c>
      <c r="G758" s="169" t="e">
        <f t="shared" si="88"/>
        <v>#DIV/0!</v>
      </c>
    </row>
    <row r="759" spans="1:7">
      <c r="A759" s="198" t="s">
        <v>302</v>
      </c>
      <c r="B759" s="199"/>
      <c r="C759" s="146">
        <f>SUM(C760+C764+C769)</f>
        <v>123363.07</v>
      </c>
      <c r="D759" s="146">
        <f>SUM(D760+D764+D769)</f>
        <v>0</v>
      </c>
      <c r="E759" s="146">
        <f>SUM(E760+E764+E769)</f>
        <v>0</v>
      </c>
      <c r="F759" s="169">
        <f t="shared" si="86"/>
        <v>0</v>
      </c>
      <c r="G759" s="169" t="e">
        <f t="shared" ref="G759:G786" si="91">E759/D759*100</f>
        <v>#DIV/0!</v>
      </c>
    </row>
    <row r="760" spans="1:7">
      <c r="A760" s="200" t="s">
        <v>310</v>
      </c>
      <c r="B760" s="201"/>
      <c r="C760" s="147">
        <f>SUM(C761)</f>
        <v>0</v>
      </c>
      <c r="D760" s="147">
        <f t="shared" ref="D760:E762" si="92">SUM(D761)</f>
        <v>0</v>
      </c>
      <c r="E760" s="147">
        <f t="shared" si="92"/>
        <v>0</v>
      </c>
      <c r="F760" s="169" t="e">
        <f t="shared" si="86"/>
        <v>#DIV/0!</v>
      </c>
      <c r="G760" s="169" t="e">
        <f t="shared" si="91"/>
        <v>#DIV/0!</v>
      </c>
    </row>
    <row r="761" spans="1:7">
      <c r="A761" s="188" t="s">
        <v>311</v>
      </c>
      <c r="B761" s="190"/>
      <c r="C761" s="144">
        <f>SUM(C762)</f>
        <v>0</v>
      </c>
      <c r="D761" s="144">
        <f t="shared" si="92"/>
        <v>0</v>
      </c>
      <c r="E761" s="144">
        <f t="shared" si="92"/>
        <v>0</v>
      </c>
      <c r="F761" s="169" t="e">
        <f t="shared" si="86"/>
        <v>#DIV/0!</v>
      </c>
      <c r="G761" s="169" t="e">
        <f t="shared" si="91"/>
        <v>#DIV/0!</v>
      </c>
    </row>
    <row r="762" spans="1:7">
      <c r="A762" s="206">
        <v>426</v>
      </c>
      <c r="B762" s="207" t="s">
        <v>133</v>
      </c>
      <c r="C762" s="168">
        <f>SUM(C763)</f>
        <v>0</v>
      </c>
      <c r="D762" s="168">
        <f t="shared" si="92"/>
        <v>0</v>
      </c>
      <c r="E762" s="168">
        <f t="shared" si="92"/>
        <v>0</v>
      </c>
      <c r="F762" s="169" t="e">
        <f t="shared" si="86"/>
        <v>#DIV/0!</v>
      </c>
      <c r="G762" s="169" t="e">
        <f t="shared" si="91"/>
        <v>#DIV/0!</v>
      </c>
    </row>
    <row r="763" spans="1:7">
      <c r="A763" s="208">
        <v>426</v>
      </c>
      <c r="B763" s="208" t="s">
        <v>550</v>
      </c>
      <c r="C763" s="169">
        <v>0</v>
      </c>
      <c r="D763" s="169"/>
      <c r="E763" s="169"/>
      <c r="F763" s="169" t="e">
        <f t="shared" si="86"/>
        <v>#DIV/0!</v>
      </c>
      <c r="G763" s="169" t="e">
        <f t="shared" si="91"/>
        <v>#DIV/0!</v>
      </c>
    </row>
    <row r="764" spans="1:7">
      <c r="A764" s="197" t="s">
        <v>409</v>
      </c>
      <c r="B764" s="191"/>
      <c r="C764" s="147">
        <f t="shared" ref="C764:E765" si="93">SUM(C765)</f>
        <v>0</v>
      </c>
      <c r="D764" s="147">
        <f t="shared" si="93"/>
        <v>0</v>
      </c>
      <c r="E764" s="147">
        <f t="shared" si="93"/>
        <v>0</v>
      </c>
      <c r="F764" s="169" t="e">
        <f t="shared" si="86"/>
        <v>#DIV/0!</v>
      </c>
      <c r="G764" s="169" t="e">
        <f t="shared" si="91"/>
        <v>#DIV/0!</v>
      </c>
    </row>
    <row r="765" spans="1:7">
      <c r="A765" s="188" t="s">
        <v>410</v>
      </c>
      <c r="B765" s="190"/>
      <c r="C765" s="144">
        <f t="shared" si="93"/>
        <v>0</v>
      </c>
      <c r="D765" s="144">
        <f t="shared" si="93"/>
        <v>0</v>
      </c>
      <c r="E765" s="144">
        <f t="shared" si="93"/>
        <v>0</v>
      </c>
      <c r="F765" s="169" t="e">
        <f t="shared" si="86"/>
        <v>#DIV/0!</v>
      </c>
      <c r="G765" s="169" t="e">
        <f t="shared" si="91"/>
        <v>#DIV/0!</v>
      </c>
    </row>
    <row r="766" spans="1:7">
      <c r="A766" s="186">
        <v>411</v>
      </c>
      <c r="B766" s="181" t="s">
        <v>122</v>
      </c>
      <c r="C766" s="75">
        <f>SUM(C767+C768)</f>
        <v>0</v>
      </c>
      <c r="D766" s="75">
        <f>SUM(D767+D768)</f>
        <v>0</v>
      </c>
      <c r="E766" s="75">
        <f>SUM(E767+E768)</f>
        <v>0</v>
      </c>
      <c r="F766" s="169" t="e">
        <f t="shared" si="86"/>
        <v>#DIV/0!</v>
      </c>
      <c r="G766" s="169" t="e">
        <f t="shared" si="91"/>
        <v>#DIV/0!</v>
      </c>
    </row>
    <row r="767" spans="1:7">
      <c r="A767" s="187">
        <v>411</v>
      </c>
      <c r="B767" s="180" t="s">
        <v>411</v>
      </c>
      <c r="C767" s="111">
        <v>0</v>
      </c>
      <c r="D767" s="16"/>
      <c r="E767" s="16"/>
      <c r="F767" s="169" t="e">
        <f t="shared" si="86"/>
        <v>#DIV/0!</v>
      </c>
      <c r="G767" s="169" t="e">
        <f t="shared" si="91"/>
        <v>#DIV/0!</v>
      </c>
    </row>
    <row r="768" spans="1:7">
      <c r="A768" s="187">
        <v>411</v>
      </c>
      <c r="B768" s="185" t="s">
        <v>496</v>
      </c>
      <c r="C768" s="111">
        <v>0</v>
      </c>
      <c r="D768" s="16"/>
      <c r="E768" s="16"/>
      <c r="F768" s="169" t="e">
        <f t="shared" si="86"/>
        <v>#DIV/0!</v>
      </c>
      <c r="G768" s="169" t="e">
        <f t="shared" si="91"/>
        <v>#DIV/0!</v>
      </c>
    </row>
    <row r="769" spans="1:7">
      <c r="A769" s="197" t="s">
        <v>593</v>
      </c>
      <c r="B769" s="191" t="s">
        <v>551</v>
      </c>
      <c r="C769" s="147">
        <f t="shared" ref="C769:E770" si="94">SUM(C770)</f>
        <v>123363.07</v>
      </c>
      <c r="D769" s="147">
        <f t="shared" si="94"/>
        <v>0</v>
      </c>
      <c r="E769" s="147">
        <f t="shared" si="94"/>
        <v>0</v>
      </c>
      <c r="F769" s="169">
        <f t="shared" ref="F769:F775" si="95">E769/C769*100</f>
        <v>0</v>
      </c>
      <c r="G769" s="169" t="e">
        <f t="shared" si="91"/>
        <v>#DIV/0!</v>
      </c>
    </row>
    <row r="770" spans="1:7">
      <c r="A770" s="188" t="s">
        <v>594</v>
      </c>
      <c r="B770" s="190"/>
      <c r="C770" s="144">
        <f t="shared" si="94"/>
        <v>123363.07</v>
      </c>
      <c r="D770" s="144">
        <f t="shared" si="94"/>
        <v>0</v>
      </c>
      <c r="E770" s="144">
        <f t="shared" si="94"/>
        <v>0</v>
      </c>
      <c r="F770" s="169">
        <f t="shared" si="95"/>
        <v>0</v>
      </c>
      <c r="G770" s="169" t="e">
        <f t="shared" si="91"/>
        <v>#DIV/0!</v>
      </c>
    </row>
    <row r="771" spans="1:7">
      <c r="A771" s="186">
        <v>421</v>
      </c>
      <c r="B771" s="181" t="s">
        <v>125</v>
      </c>
      <c r="C771" s="75">
        <f>SUM(C772+C773+C774+C775)</f>
        <v>123363.07</v>
      </c>
      <c r="D771" s="75">
        <f>SUM(D772+D773+D775)</f>
        <v>0</v>
      </c>
      <c r="E771" s="75">
        <f>SUM(E772+E773+E775)</f>
        <v>0</v>
      </c>
      <c r="F771" s="169">
        <f t="shared" si="95"/>
        <v>0</v>
      </c>
      <c r="G771" s="169" t="e">
        <f t="shared" si="91"/>
        <v>#DIV/0!</v>
      </c>
    </row>
    <row r="772" spans="1:7">
      <c r="A772" s="187">
        <v>421</v>
      </c>
      <c r="B772" s="180" t="s">
        <v>513</v>
      </c>
      <c r="C772" s="16">
        <v>65404.29</v>
      </c>
      <c r="D772" s="16"/>
      <c r="E772" s="16"/>
      <c r="F772" s="169">
        <f t="shared" si="95"/>
        <v>0</v>
      </c>
      <c r="G772" s="169" t="e">
        <f t="shared" si="91"/>
        <v>#DIV/0!</v>
      </c>
    </row>
    <row r="773" spans="1:7">
      <c r="A773" s="187">
        <v>421</v>
      </c>
      <c r="B773" s="180" t="s">
        <v>592</v>
      </c>
      <c r="C773" s="16">
        <v>0</v>
      </c>
      <c r="D773" s="16"/>
      <c r="E773" s="16"/>
      <c r="F773" s="169" t="e">
        <f t="shared" si="95"/>
        <v>#DIV/0!</v>
      </c>
      <c r="G773" s="169" t="e">
        <f t="shared" si="91"/>
        <v>#DIV/0!</v>
      </c>
    </row>
    <row r="774" spans="1:7">
      <c r="A774" s="187">
        <v>421</v>
      </c>
      <c r="B774" s="180" t="s">
        <v>590</v>
      </c>
      <c r="C774" s="16">
        <v>57458.78</v>
      </c>
      <c r="D774" s="16"/>
      <c r="E774" s="16"/>
      <c r="F774" s="169"/>
      <c r="G774" s="169"/>
    </row>
    <row r="775" spans="1:7">
      <c r="A775" s="187">
        <v>421</v>
      </c>
      <c r="B775" s="180" t="s">
        <v>535</v>
      </c>
      <c r="C775" s="16">
        <v>500</v>
      </c>
      <c r="D775" s="16"/>
      <c r="E775" s="16"/>
      <c r="F775" s="169">
        <f t="shared" si="95"/>
        <v>0</v>
      </c>
      <c r="G775" s="169" t="e">
        <f t="shared" si="91"/>
        <v>#DIV/0!</v>
      </c>
    </row>
    <row r="776" spans="1:7">
      <c r="A776" s="198" t="s">
        <v>312</v>
      </c>
      <c r="B776" s="199"/>
      <c r="C776" s="146">
        <f t="shared" ref="C776:E778" si="96">SUM(C777)</f>
        <v>0</v>
      </c>
      <c r="D776" s="146">
        <f t="shared" si="96"/>
        <v>0</v>
      </c>
      <c r="E776" s="146">
        <f t="shared" si="96"/>
        <v>0</v>
      </c>
      <c r="F776" s="169" t="e">
        <f t="shared" si="86"/>
        <v>#DIV/0!</v>
      </c>
      <c r="G776" s="169" t="e">
        <f t="shared" si="91"/>
        <v>#DIV/0!</v>
      </c>
    </row>
    <row r="777" spans="1:7">
      <c r="A777" s="200" t="s">
        <v>313</v>
      </c>
      <c r="B777" s="201"/>
      <c r="C777" s="147">
        <f t="shared" si="96"/>
        <v>0</v>
      </c>
      <c r="D777" s="147">
        <f t="shared" si="96"/>
        <v>0</v>
      </c>
      <c r="E777" s="147">
        <f t="shared" si="96"/>
        <v>0</v>
      </c>
      <c r="F777" s="169" t="e">
        <f t="shared" si="86"/>
        <v>#DIV/0!</v>
      </c>
      <c r="G777" s="169" t="e">
        <f t="shared" si="91"/>
        <v>#DIV/0!</v>
      </c>
    </row>
    <row r="778" spans="1:7">
      <c r="A778" s="188" t="s">
        <v>314</v>
      </c>
      <c r="B778" s="190"/>
      <c r="C778" s="144">
        <f t="shared" si="96"/>
        <v>0</v>
      </c>
      <c r="D778" s="144">
        <f t="shared" si="96"/>
        <v>0</v>
      </c>
      <c r="E778" s="144">
        <f t="shared" si="96"/>
        <v>0</v>
      </c>
      <c r="F778" s="169" t="e">
        <f t="shared" si="86"/>
        <v>#DIV/0!</v>
      </c>
      <c r="G778" s="169" t="e">
        <f t="shared" si="91"/>
        <v>#DIV/0!</v>
      </c>
    </row>
    <row r="779" spans="1:7">
      <c r="A779" s="186">
        <v>421</v>
      </c>
      <c r="B779" s="181" t="s">
        <v>125</v>
      </c>
      <c r="C779" s="75">
        <f>SUM(C780:C781)</f>
        <v>0</v>
      </c>
      <c r="D779" s="75">
        <f>SUM(D780:D781)</f>
        <v>0</v>
      </c>
      <c r="E779" s="75">
        <f>SUM(E780:E781)</f>
        <v>0</v>
      </c>
      <c r="F779" s="169" t="e">
        <f t="shared" si="86"/>
        <v>#DIV/0!</v>
      </c>
      <c r="G779" s="169" t="e">
        <f t="shared" si="91"/>
        <v>#DIV/0!</v>
      </c>
    </row>
    <row r="780" spans="1:7">
      <c r="A780" s="187">
        <v>421</v>
      </c>
      <c r="B780" s="180" t="s">
        <v>403</v>
      </c>
      <c r="C780" s="16">
        <v>0</v>
      </c>
      <c r="D780" s="16">
        <v>0</v>
      </c>
      <c r="E780" s="16">
        <v>0</v>
      </c>
      <c r="F780" s="169" t="e">
        <f t="shared" si="86"/>
        <v>#DIV/0!</v>
      </c>
      <c r="G780" s="169" t="e">
        <f t="shared" si="91"/>
        <v>#DIV/0!</v>
      </c>
    </row>
    <row r="781" spans="1:7">
      <c r="A781" s="187">
        <v>421</v>
      </c>
      <c r="B781" s="180" t="s">
        <v>315</v>
      </c>
      <c r="C781" s="16">
        <v>0</v>
      </c>
      <c r="D781" s="16">
        <v>0</v>
      </c>
      <c r="E781" s="16">
        <v>0</v>
      </c>
      <c r="F781" s="169" t="e">
        <f t="shared" si="86"/>
        <v>#DIV/0!</v>
      </c>
      <c r="G781" s="169" t="e">
        <f t="shared" si="91"/>
        <v>#DIV/0!</v>
      </c>
    </row>
    <row r="782" spans="1:7">
      <c r="A782" s="202" t="s">
        <v>484</v>
      </c>
      <c r="B782" s="203"/>
      <c r="C782" s="145">
        <f>SUM(C783)</f>
        <v>20690.36</v>
      </c>
      <c r="D782" s="145">
        <f t="shared" ref="D782:E784" si="97">SUM(D783)</f>
        <v>0</v>
      </c>
      <c r="E782" s="145">
        <f t="shared" si="97"/>
        <v>0</v>
      </c>
      <c r="F782" s="169">
        <f t="shared" si="86"/>
        <v>0</v>
      </c>
      <c r="G782" s="169" t="e">
        <f t="shared" si="91"/>
        <v>#DIV/0!</v>
      </c>
    </row>
    <row r="783" spans="1:7">
      <c r="A783" s="204" t="s">
        <v>485</v>
      </c>
      <c r="B783" s="205"/>
      <c r="C783" s="146">
        <f>SUM(C784)</f>
        <v>20690.36</v>
      </c>
      <c r="D783" s="146">
        <f t="shared" si="97"/>
        <v>0</v>
      </c>
      <c r="E783" s="146">
        <f t="shared" si="97"/>
        <v>0</v>
      </c>
      <c r="F783" s="169">
        <f t="shared" si="86"/>
        <v>0</v>
      </c>
      <c r="G783" s="169" t="e">
        <f t="shared" si="91"/>
        <v>#DIV/0!</v>
      </c>
    </row>
    <row r="784" spans="1:7">
      <c r="A784" s="200" t="s">
        <v>486</v>
      </c>
      <c r="B784" s="201"/>
      <c r="C784" s="147">
        <f>SUM(C785)</f>
        <v>20690.36</v>
      </c>
      <c r="D784" s="147">
        <f t="shared" si="97"/>
        <v>0</v>
      </c>
      <c r="E784" s="147">
        <f t="shared" si="97"/>
        <v>0</v>
      </c>
      <c r="F784" s="169">
        <f t="shared" si="86"/>
        <v>0</v>
      </c>
      <c r="G784" s="169" t="e">
        <f t="shared" si="91"/>
        <v>#DIV/0!</v>
      </c>
    </row>
    <row r="785" spans="1:7">
      <c r="A785" s="188" t="s">
        <v>487</v>
      </c>
      <c r="B785" s="190"/>
      <c r="C785" s="144">
        <f>SUM(C786)</f>
        <v>20690.36</v>
      </c>
      <c r="D785" s="144">
        <f>SUM(D786)</f>
        <v>0</v>
      </c>
      <c r="E785" s="144">
        <f>SUM(E786)</f>
        <v>0</v>
      </c>
      <c r="F785" s="169">
        <f t="shared" si="86"/>
        <v>0</v>
      </c>
      <c r="G785" s="169" t="e">
        <f t="shared" si="91"/>
        <v>#DIV/0!</v>
      </c>
    </row>
    <row r="786" spans="1:7">
      <c r="A786" s="15">
        <v>386</v>
      </c>
      <c r="B786" s="15" t="s">
        <v>475</v>
      </c>
      <c r="C786" s="75">
        <f>SUM(C787)</f>
        <v>20690.36</v>
      </c>
      <c r="D786" s="75">
        <f>SUM(D787)</f>
        <v>0</v>
      </c>
      <c r="E786" s="75">
        <f>SUM(E787)</f>
        <v>0</v>
      </c>
      <c r="F786" s="169">
        <f t="shared" si="86"/>
        <v>0</v>
      </c>
      <c r="G786" s="169" t="e">
        <f t="shared" si="91"/>
        <v>#DIV/0!</v>
      </c>
    </row>
    <row r="787" spans="1:7">
      <c r="A787" s="187">
        <v>386</v>
      </c>
      <c r="B787" s="216" t="s">
        <v>488</v>
      </c>
      <c r="C787" s="422">
        <v>20690.36</v>
      </c>
      <c r="D787" s="111">
        <v>0</v>
      </c>
      <c r="E787" s="169">
        <v>0</v>
      </c>
      <c r="F787" s="169">
        <f t="shared" si="86"/>
        <v>0</v>
      </c>
      <c r="G787" s="169">
        <v>0</v>
      </c>
    </row>
    <row r="788" spans="1:7">
      <c r="A788" s="113" t="s">
        <v>318</v>
      </c>
      <c r="B788" s="114"/>
      <c r="C788" s="422">
        <v>20690.36</v>
      </c>
      <c r="D788" s="113">
        <f t="shared" ref="D788:E791" si="98">SUM(D789)</f>
        <v>0</v>
      </c>
      <c r="E788" s="113">
        <f t="shared" si="98"/>
        <v>0</v>
      </c>
      <c r="F788" s="169">
        <f t="shared" ref="F788:F812" si="99">E788/C788*100</f>
        <v>0</v>
      </c>
      <c r="G788" s="169" t="e">
        <f t="shared" ref="G788:G812" si="100">E788/D788*100</f>
        <v>#DIV/0!</v>
      </c>
    </row>
    <row r="789" spans="1:7">
      <c r="A789" s="122" t="s">
        <v>319</v>
      </c>
      <c r="B789" s="123"/>
      <c r="C789" s="145">
        <f>SUM(C790)</f>
        <v>27888.289999999997</v>
      </c>
      <c r="D789" s="145">
        <f t="shared" si="98"/>
        <v>0</v>
      </c>
      <c r="E789" s="145">
        <f t="shared" si="98"/>
        <v>0</v>
      </c>
      <c r="F789" s="169">
        <f t="shared" si="99"/>
        <v>0</v>
      </c>
      <c r="G789" s="169" t="e">
        <f t="shared" si="100"/>
        <v>#DIV/0!</v>
      </c>
    </row>
    <row r="790" spans="1:7">
      <c r="A790" s="120" t="s">
        <v>285</v>
      </c>
      <c r="B790" s="121"/>
      <c r="C790" s="146">
        <f>SUM(C791)</f>
        <v>27888.289999999997</v>
      </c>
      <c r="D790" s="146">
        <f t="shared" si="98"/>
        <v>0</v>
      </c>
      <c r="E790" s="146">
        <f t="shared" si="98"/>
        <v>0</v>
      </c>
      <c r="F790" s="169">
        <f t="shared" si="99"/>
        <v>0</v>
      </c>
      <c r="G790" s="169" t="e">
        <f t="shared" si="100"/>
        <v>#DIV/0!</v>
      </c>
    </row>
    <row r="791" spans="1:7">
      <c r="A791" s="118" t="s">
        <v>320</v>
      </c>
      <c r="B791" s="119"/>
      <c r="C791" s="147">
        <f>SUM(C792)</f>
        <v>27888.289999999997</v>
      </c>
      <c r="D791" s="147">
        <f t="shared" si="98"/>
        <v>0</v>
      </c>
      <c r="E791" s="147">
        <f t="shared" si="98"/>
        <v>0</v>
      </c>
      <c r="F791" s="169">
        <f t="shared" si="99"/>
        <v>0</v>
      </c>
      <c r="G791" s="169" t="e">
        <f t="shared" si="100"/>
        <v>#DIV/0!</v>
      </c>
    </row>
    <row r="792" spans="1:7">
      <c r="A792" s="106" t="s">
        <v>321</v>
      </c>
      <c r="B792" s="107"/>
      <c r="C792" s="144">
        <f>SUM(C793:C795)</f>
        <v>27888.289999999997</v>
      </c>
      <c r="D792" s="144">
        <f>SUM(D793:D795)</f>
        <v>0</v>
      </c>
      <c r="E792" s="144">
        <f>SUM(E793:E795)</f>
        <v>0</v>
      </c>
      <c r="F792" s="169">
        <f t="shared" si="99"/>
        <v>0</v>
      </c>
      <c r="G792" s="169" t="e">
        <f t="shared" si="100"/>
        <v>#DIV/0!</v>
      </c>
    </row>
    <row r="793" spans="1:7">
      <c r="A793" s="112">
        <v>311</v>
      </c>
      <c r="B793" s="181" t="s">
        <v>59</v>
      </c>
      <c r="C793" s="75">
        <v>23160.1</v>
      </c>
      <c r="D793" s="75"/>
      <c r="E793" s="75"/>
      <c r="F793" s="169">
        <f t="shared" si="99"/>
        <v>0</v>
      </c>
      <c r="G793" s="169" t="e">
        <f t="shared" si="100"/>
        <v>#DIV/0!</v>
      </c>
    </row>
    <row r="794" spans="1:7">
      <c r="A794" s="112">
        <v>313</v>
      </c>
      <c r="B794" s="207" t="s">
        <v>61</v>
      </c>
      <c r="C794" s="75">
        <v>3821.43</v>
      </c>
      <c r="D794" s="75"/>
      <c r="E794" s="75"/>
      <c r="F794" s="169">
        <f t="shared" si="99"/>
        <v>0</v>
      </c>
      <c r="G794" s="169" t="e">
        <f t="shared" si="100"/>
        <v>#DIV/0!</v>
      </c>
    </row>
    <row r="795" spans="1:7">
      <c r="A795" s="112">
        <v>321</v>
      </c>
      <c r="B795" s="207" t="s">
        <v>63</v>
      </c>
      <c r="C795" s="75">
        <v>906.76</v>
      </c>
      <c r="D795" s="75"/>
      <c r="E795" s="75"/>
      <c r="F795" s="169">
        <f t="shared" si="99"/>
        <v>0</v>
      </c>
      <c r="G795" s="169" t="e">
        <f t="shared" si="100"/>
        <v>#DIV/0!</v>
      </c>
    </row>
    <row r="796" spans="1:7">
      <c r="A796" s="412" t="s">
        <v>322</v>
      </c>
      <c r="B796" s="413"/>
      <c r="C796" s="113">
        <f t="shared" ref="C796:E797" si="101">SUM(C797)</f>
        <v>212951.59</v>
      </c>
      <c r="D796" s="113">
        <f t="shared" si="101"/>
        <v>0</v>
      </c>
      <c r="E796" s="113">
        <f t="shared" si="101"/>
        <v>0</v>
      </c>
      <c r="F796" s="169">
        <f t="shared" si="99"/>
        <v>0</v>
      </c>
      <c r="G796" s="169" t="e">
        <f t="shared" si="100"/>
        <v>#DIV/0!</v>
      </c>
    </row>
    <row r="797" spans="1:7">
      <c r="A797" s="116" t="s">
        <v>323</v>
      </c>
      <c r="B797" s="117"/>
      <c r="C797" s="145">
        <f t="shared" si="101"/>
        <v>212951.59</v>
      </c>
      <c r="D797" s="145">
        <f t="shared" si="101"/>
        <v>0</v>
      </c>
      <c r="E797" s="145">
        <f t="shared" si="101"/>
        <v>0</v>
      </c>
      <c r="F797" s="169">
        <f t="shared" si="99"/>
        <v>0</v>
      </c>
      <c r="G797" s="169" t="e">
        <f t="shared" si="100"/>
        <v>#DIV/0!</v>
      </c>
    </row>
    <row r="798" spans="1:7">
      <c r="A798" s="414" t="s">
        <v>285</v>
      </c>
      <c r="B798" s="415"/>
      <c r="C798" s="146">
        <f>SUM(C799+C815+C822+C826+C830)</f>
        <v>212951.59</v>
      </c>
      <c r="D798" s="146">
        <f>SUM(D799+D815+D822+D826+D830)</f>
        <v>0</v>
      </c>
      <c r="E798" s="146">
        <f>SUM(E799+E815+E822+E826+E830)</f>
        <v>0</v>
      </c>
      <c r="F798" s="169">
        <f t="shared" si="99"/>
        <v>0</v>
      </c>
      <c r="G798" s="169" t="e">
        <f t="shared" si="100"/>
        <v>#DIV/0!</v>
      </c>
    </row>
    <row r="799" spans="1:7">
      <c r="A799" s="417" t="s">
        <v>324</v>
      </c>
      <c r="B799" s="418"/>
      <c r="C799" s="147">
        <f>SUM(C800+C805+C808+C811)</f>
        <v>13428.380000000001</v>
      </c>
      <c r="D799" s="147">
        <f>SUM(D800+D805+D808+D811)</f>
        <v>0</v>
      </c>
      <c r="E799" s="147">
        <f>SUM(E800+E805+E808+E811)</f>
        <v>0</v>
      </c>
      <c r="F799" s="169">
        <f t="shared" si="99"/>
        <v>0</v>
      </c>
      <c r="G799" s="169" t="e">
        <f t="shared" si="100"/>
        <v>#DIV/0!</v>
      </c>
    </row>
    <row r="800" spans="1:7">
      <c r="A800" s="108" t="s">
        <v>325</v>
      </c>
      <c r="B800" s="346"/>
      <c r="C800" s="144">
        <f>SUM(C801+C803)</f>
        <v>6786.49</v>
      </c>
      <c r="D800" s="144">
        <f>SUM(D801+D803)</f>
        <v>0</v>
      </c>
      <c r="E800" s="144">
        <f>SUM(E801+E803)</f>
        <v>0</v>
      </c>
      <c r="F800" s="169">
        <f t="shared" si="99"/>
        <v>0</v>
      </c>
      <c r="G800" s="169" t="e">
        <f t="shared" si="100"/>
        <v>#DIV/0!</v>
      </c>
    </row>
    <row r="801" spans="1:7">
      <c r="A801" s="345">
        <v>324</v>
      </c>
      <c r="B801" s="344" t="s">
        <v>603</v>
      </c>
      <c r="C801" s="168">
        <f>C802</f>
        <v>773.61</v>
      </c>
      <c r="D801" s="168">
        <f>D802</f>
        <v>0</v>
      </c>
      <c r="E801" s="168">
        <f>E802</f>
        <v>0</v>
      </c>
      <c r="F801" s="169">
        <f t="shared" si="99"/>
        <v>0</v>
      </c>
      <c r="G801" s="169" t="e">
        <f t="shared" si="100"/>
        <v>#DIV/0!</v>
      </c>
    </row>
    <row r="802" spans="1:7" ht="26.25">
      <c r="A802" s="220">
        <v>324</v>
      </c>
      <c r="B802" s="347" t="s">
        <v>605</v>
      </c>
      <c r="C802" s="170">
        <v>773.61</v>
      </c>
      <c r="D802" s="170">
        <v>0</v>
      </c>
      <c r="E802" s="170"/>
      <c r="F802" s="169">
        <f t="shared" si="99"/>
        <v>0</v>
      </c>
      <c r="G802" s="169" t="e">
        <f t="shared" si="100"/>
        <v>#DIV/0!</v>
      </c>
    </row>
    <row r="803" spans="1:7">
      <c r="A803" s="103">
        <v>329</v>
      </c>
      <c r="B803" s="181" t="s">
        <v>79</v>
      </c>
      <c r="C803" s="75">
        <f>SUM(C804:C804)</f>
        <v>6012.88</v>
      </c>
      <c r="D803" s="75">
        <f>SUM(D804:D804)</f>
        <v>0</v>
      </c>
      <c r="E803" s="75">
        <f>SUM(E804:E804)</f>
        <v>0</v>
      </c>
      <c r="F803" s="169">
        <f t="shared" si="99"/>
        <v>0</v>
      </c>
      <c r="G803" s="169" t="e">
        <f t="shared" si="100"/>
        <v>#DIV/0!</v>
      </c>
    </row>
    <row r="804" spans="1:7">
      <c r="A804" s="220">
        <v>329</v>
      </c>
      <c r="B804" s="216" t="s">
        <v>326</v>
      </c>
      <c r="C804" s="170">
        <v>6012.88</v>
      </c>
      <c r="D804" s="170"/>
      <c r="E804" s="170"/>
      <c r="F804" s="169">
        <f t="shared" si="99"/>
        <v>0</v>
      </c>
      <c r="G804" s="169" t="e">
        <f t="shared" si="100"/>
        <v>#DIV/0!</v>
      </c>
    </row>
    <row r="805" spans="1:7">
      <c r="A805" s="108" t="s">
        <v>327</v>
      </c>
      <c r="B805" s="190"/>
      <c r="C805" s="144">
        <f t="shared" ref="C805:E806" si="102">SUM(C806)</f>
        <v>0</v>
      </c>
      <c r="D805" s="144">
        <f t="shared" si="102"/>
        <v>0</v>
      </c>
      <c r="E805" s="144">
        <f t="shared" si="102"/>
        <v>0</v>
      </c>
      <c r="F805" s="169" t="e">
        <f t="shared" si="99"/>
        <v>#DIV/0!</v>
      </c>
      <c r="G805" s="169" t="e">
        <f t="shared" si="100"/>
        <v>#DIV/0!</v>
      </c>
    </row>
    <row r="806" spans="1:7">
      <c r="A806" s="112">
        <v>385</v>
      </c>
      <c r="B806" s="181" t="s">
        <v>118</v>
      </c>
      <c r="C806" s="75">
        <f t="shared" si="102"/>
        <v>0</v>
      </c>
      <c r="D806" s="75">
        <f t="shared" si="102"/>
        <v>0</v>
      </c>
      <c r="E806" s="75">
        <f t="shared" si="102"/>
        <v>0</v>
      </c>
      <c r="F806" s="169" t="e">
        <f t="shared" si="99"/>
        <v>#DIV/0!</v>
      </c>
      <c r="G806" s="169" t="e">
        <f t="shared" si="100"/>
        <v>#DIV/0!</v>
      </c>
    </row>
    <row r="807" spans="1:7">
      <c r="A807" s="217">
        <v>385</v>
      </c>
      <c r="B807" s="216" t="s">
        <v>328</v>
      </c>
      <c r="C807" s="170">
        <v>0</v>
      </c>
      <c r="D807" s="170"/>
      <c r="E807" s="170">
        <v>0</v>
      </c>
      <c r="F807" s="169" t="e">
        <f t="shared" si="99"/>
        <v>#DIV/0!</v>
      </c>
      <c r="G807" s="169" t="e">
        <f t="shared" si="100"/>
        <v>#DIV/0!</v>
      </c>
    </row>
    <row r="808" spans="1:7">
      <c r="A808" s="107" t="s">
        <v>329</v>
      </c>
      <c r="B808" s="190" t="s">
        <v>330</v>
      </c>
      <c r="C808" s="144">
        <f t="shared" ref="C808:E809" si="103">SUM(C809)</f>
        <v>3718.85</v>
      </c>
      <c r="D808" s="144">
        <f t="shared" si="103"/>
        <v>0</v>
      </c>
      <c r="E808" s="144">
        <f t="shared" si="103"/>
        <v>0</v>
      </c>
      <c r="F808" s="169">
        <f t="shared" si="99"/>
        <v>0</v>
      </c>
      <c r="G808" s="169" t="e">
        <f t="shared" si="100"/>
        <v>#DIV/0!</v>
      </c>
    </row>
    <row r="809" spans="1:7">
      <c r="A809" s="112">
        <v>329</v>
      </c>
      <c r="B809" s="181" t="s">
        <v>79</v>
      </c>
      <c r="C809" s="75">
        <f t="shared" si="103"/>
        <v>3718.85</v>
      </c>
      <c r="D809" s="75">
        <f t="shared" si="103"/>
        <v>0</v>
      </c>
      <c r="E809" s="75">
        <f t="shared" si="103"/>
        <v>0</v>
      </c>
      <c r="F809" s="169">
        <f t="shared" si="99"/>
        <v>0</v>
      </c>
      <c r="G809" s="169" t="e">
        <f t="shared" si="100"/>
        <v>#DIV/0!</v>
      </c>
    </row>
    <row r="810" spans="1:7">
      <c r="A810" s="110">
        <v>329</v>
      </c>
      <c r="B810" s="216" t="s">
        <v>331</v>
      </c>
      <c r="C810" s="16">
        <v>3718.85</v>
      </c>
      <c r="D810" s="16"/>
      <c r="E810" s="16"/>
      <c r="F810" s="169">
        <f t="shared" si="99"/>
        <v>0</v>
      </c>
      <c r="G810" s="169" t="e">
        <f t="shared" si="100"/>
        <v>#DIV/0!</v>
      </c>
    </row>
    <row r="811" spans="1:7">
      <c r="A811" s="107" t="s">
        <v>332</v>
      </c>
      <c r="B811" s="190"/>
      <c r="C811" s="144">
        <f>SUM(C812)</f>
        <v>2923.04</v>
      </c>
      <c r="D811" s="144">
        <f>SUM(D812)</f>
        <v>0</v>
      </c>
      <c r="E811" s="144">
        <f>SUM(E812)</f>
        <v>0</v>
      </c>
      <c r="F811" s="169">
        <f t="shared" si="99"/>
        <v>0</v>
      </c>
      <c r="G811" s="169" t="e">
        <f t="shared" si="100"/>
        <v>#DIV/0!</v>
      </c>
    </row>
    <row r="812" spans="1:7">
      <c r="A812" s="112">
        <v>381</v>
      </c>
      <c r="B812" s="181" t="s">
        <v>102</v>
      </c>
      <c r="C812" s="75">
        <f>SUM(C813:C814)</f>
        <v>2923.04</v>
      </c>
      <c r="D812" s="75">
        <f>SUM(D813:D814)</f>
        <v>0</v>
      </c>
      <c r="E812" s="75">
        <f>SUM(E813:E814)</f>
        <v>0</v>
      </c>
      <c r="F812" s="169">
        <f t="shared" si="99"/>
        <v>0</v>
      </c>
      <c r="G812" s="169" t="e">
        <f t="shared" si="100"/>
        <v>#DIV/0!</v>
      </c>
    </row>
    <row r="813" spans="1:7">
      <c r="A813" s="217">
        <v>381</v>
      </c>
      <c r="B813" s="216" t="s">
        <v>333</v>
      </c>
      <c r="C813" s="170">
        <v>649.13</v>
      </c>
      <c r="D813" s="170"/>
      <c r="E813" s="170"/>
      <c r="F813" s="169">
        <f t="shared" ref="F813:F844" si="104">E813/C813*100</f>
        <v>0</v>
      </c>
      <c r="G813" s="169" t="e">
        <f t="shared" ref="G813:G844" si="105">E813/D813*100</f>
        <v>#DIV/0!</v>
      </c>
    </row>
    <row r="814" spans="1:7">
      <c r="A814" s="217">
        <v>329</v>
      </c>
      <c r="B814" s="216" t="s">
        <v>334</v>
      </c>
      <c r="C814" s="170">
        <v>2273.91</v>
      </c>
      <c r="D814" s="170"/>
      <c r="E814" s="170"/>
      <c r="F814" s="169">
        <f t="shared" si="104"/>
        <v>0</v>
      </c>
      <c r="G814" s="169" t="e">
        <f t="shared" si="105"/>
        <v>#DIV/0!</v>
      </c>
    </row>
    <row r="815" spans="1:7">
      <c r="A815" s="115" t="s">
        <v>335</v>
      </c>
      <c r="B815" s="191"/>
      <c r="C815" s="147">
        <f>SUM(C816+C819)</f>
        <v>5500</v>
      </c>
      <c r="D815" s="147">
        <f>SUM(D816+D819)</f>
        <v>0</v>
      </c>
      <c r="E815" s="147">
        <f>SUM(E816+E819)</f>
        <v>0</v>
      </c>
      <c r="F815" s="169">
        <f t="shared" si="104"/>
        <v>0</v>
      </c>
      <c r="G815" s="169" t="e">
        <f t="shared" si="105"/>
        <v>#DIV/0!</v>
      </c>
    </row>
    <row r="816" spans="1:7">
      <c r="A816" s="107" t="s">
        <v>336</v>
      </c>
      <c r="B816" s="190"/>
      <c r="C816" s="144">
        <f t="shared" ref="C816:E817" si="106">SUM(C817)</f>
        <v>0</v>
      </c>
      <c r="D816" s="144">
        <f t="shared" si="106"/>
        <v>0</v>
      </c>
      <c r="E816" s="144">
        <f t="shared" si="106"/>
        <v>0</v>
      </c>
      <c r="F816" s="169" t="e">
        <f t="shared" si="104"/>
        <v>#DIV/0!</v>
      </c>
      <c r="G816" s="169" t="e">
        <f t="shared" si="105"/>
        <v>#DIV/0!</v>
      </c>
    </row>
    <row r="817" spans="1:7">
      <c r="A817" s="112">
        <v>323</v>
      </c>
      <c r="B817" s="181" t="s">
        <v>71</v>
      </c>
      <c r="C817" s="75">
        <f t="shared" si="106"/>
        <v>0</v>
      </c>
      <c r="D817" s="75">
        <f t="shared" si="106"/>
        <v>0</v>
      </c>
      <c r="E817" s="75">
        <f t="shared" si="106"/>
        <v>0</v>
      </c>
      <c r="F817" s="169" t="e">
        <f t="shared" si="104"/>
        <v>#DIV/0!</v>
      </c>
      <c r="G817" s="169" t="e">
        <f t="shared" si="105"/>
        <v>#DIV/0!</v>
      </c>
    </row>
    <row r="818" spans="1:7">
      <c r="A818" s="110">
        <v>323</v>
      </c>
      <c r="B818" s="180" t="s">
        <v>685</v>
      </c>
      <c r="C818" s="16">
        <v>0</v>
      </c>
      <c r="D818" s="16">
        <v>0</v>
      </c>
      <c r="E818" s="16">
        <v>0</v>
      </c>
      <c r="F818" s="169" t="e">
        <f t="shared" si="104"/>
        <v>#DIV/0!</v>
      </c>
      <c r="G818" s="169" t="e">
        <f t="shared" si="105"/>
        <v>#DIV/0!</v>
      </c>
    </row>
    <row r="819" spans="1:7">
      <c r="A819" s="107" t="s">
        <v>337</v>
      </c>
      <c r="B819" s="190"/>
      <c r="C819" s="144">
        <f t="shared" ref="C819:E820" si="107">SUM(C820)</f>
        <v>5500</v>
      </c>
      <c r="D819" s="144">
        <f t="shared" si="107"/>
        <v>0</v>
      </c>
      <c r="E819" s="144">
        <f t="shared" si="107"/>
        <v>0</v>
      </c>
      <c r="F819" s="169">
        <f t="shared" si="104"/>
        <v>0</v>
      </c>
      <c r="G819" s="169" t="e">
        <f t="shared" si="105"/>
        <v>#DIV/0!</v>
      </c>
    </row>
    <row r="820" spans="1:7">
      <c r="A820" s="112">
        <v>381</v>
      </c>
      <c r="B820" s="181" t="s">
        <v>102</v>
      </c>
      <c r="C820" s="75">
        <f t="shared" si="107"/>
        <v>5500</v>
      </c>
      <c r="D820" s="75">
        <f t="shared" si="107"/>
        <v>0</v>
      </c>
      <c r="E820" s="75">
        <f t="shared" si="107"/>
        <v>0</v>
      </c>
      <c r="F820" s="169">
        <f t="shared" si="104"/>
        <v>0</v>
      </c>
      <c r="G820" s="169" t="e">
        <f t="shared" si="105"/>
        <v>#DIV/0!</v>
      </c>
    </row>
    <row r="821" spans="1:7">
      <c r="A821" s="217">
        <v>381</v>
      </c>
      <c r="B821" s="216" t="s">
        <v>338</v>
      </c>
      <c r="C821" s="170">
        <v>5500</v>
      </c>
      <c r="D821" s="170"/>
      <c r="E821" s="170"/>
      <c r="F821" s="169">
        <f t="shared" si="104"/>
        <v>0</v>
      </c>
      <c r="G821" s="169" t="e">
        <f t="shared" si="105"/>
        <v>#DIV/0!</v>
      </c>
    </row>
    <row r="822" spans="1:7">
      <c r="A822" s="115" t="s">
        <v>339</v>
      </c>
      <c r="B822" s="191"/>
      <c r="C822" s="147">
        <f>SUM(C823)</f>
        <v>7060.4</v>
      </c>
      <c r="D822" s="147">
        <f t="shared" ref="D822:E824" si="108">SUM(D823)</f>
        <v>0</v>
      </c>
      <c r="E822" s="147">
        <f t="shared" si="108"/>
        <v>0</v>
      </c>
      <c r="F822" s="169">
        <f t="shared" si="104"/>
        <v>0</v>
      </c>
      <c r="G822" s="169" t="e">
        <f t="shared" si="105"/>
        <v>#DIV/0!</v>
      </c>
    </row>
    <row r="823" spans="1:7">
      <c r="A823" s="107" t="s">
        <v>340</v>
      </c>
      <c r="B823" s="190"/>
      <c r="C823" s="144">
        <f>SUM(C824)</f>
        <v>7060.4</v>
      </c>
      <c r="D823" s="144">
        <f t="shared" si="108"/>
        <v>0</v>
      </c>
      <c r="E823" s="144">
        <f t="shared" si="108"/>
        <v>0</v>
      </c>
      <c r="F823" s="169">
        <f t="shared" si="104"/>
        <v>0</v>
      </c>
      <c r="G823" s="169" t="e">
        <f t="shared" si="105"/>
        <v>#DIV/0!</v>
      </c>
    </row>
    <row r="824" spans="1:7">
      <c r="A824" s="112">
        <v>329</v>
      </c>
      <c r="B824" s="181" t="s">
        <v>79</v>
      </c>
      <c r="C824" s="75">
        <f>SUM(C825)</f>
        <v>7060.4</v>
      </c>
      <c r="D824" s="75">
        <f t="shared" si="108"/>
        <v>0</v>
      </c>
      <c r="E824" s="75">
        <f t="shared" si="108"/>
        <v>0</v>
      </c>
      <c r="F824" s="169">
        <f t="shared" si="104"/>
        <v>0</v>
      </c>
      <c r="G824" s="169" t="e">
        <f t="shared" si="105"/>
        <v>#DIV/0!</v>
      </c>
    </row>
    <row r="825" spans="1:7">
      <c r="A825" s="217">
        <v>329</v>
      </c>
      <c r="B825" s="216" t="s">
        <v>341</v>
      </c>
      <c r="C825" s="170">
        <v>7060.4</v>
      </c>
      <c r="D825" s="170"/>
      <c r="E825" s="170"/>
      <c r="F825" s="169">
        <f t="shared" si="104"/>
        <v>0</v>
      </c>
      <c r="G825" s="169" t="e">
        <f t="shared" si="105"/>
        <v>#DIV/0!</v>
      </c>
    </row>
    <row r="826" spans="1:7">
      <c r="A826" s="115" t="s">
        <v>342</v>
      </c>
      <c r="B826" s="191"/>
      <c r="C826" s="147">
        <f t="shared" ref="C826:E828" si="109">SUM(C827)</f>
        <v>0</v>
      </c>
      <c r="D826" s="147">
        <f t="shared" si="109"/>
        <v>0</v>
      </c>
      <c r="E826" s="147">
        <f t="shared" si="109"/>
        <v>0</v>
      </c>
      <c r="F826" s="169" t="e">
        <f t="shared" si="104"/>
        <v>#DIV/0!</v>
      </c>
      <c r="G826" s="169" t="e">
        <f t="shared" si="105"/>
        <v>#DIV/0!</v>
      </c>
    </row>
    <row r="827" spans="1:7">
      <c r="A827" s="107" t="s">
        <v>343</v>
      </c>
      <c r="B827" s="190"/>
      <c r="C827" s="144">
        <f t="shared" si="109"/>
        <v>0</v>
      </c>
      <c r="D827" s="144">
        <f t="shared" si="109"/>
        <v>0</v>
      </c>
      <c r="E827" s="144">
        <f t="shared" si="109"/>
        <v>0</v>
      </c>
      <c r="F827" s="169" t="e">
        <f t="shared" si="104"/>
        <v>#DIV/0!</v>
      </c>
      <c r="G827" s="169" t="e">
        <f t="shared" si="105"/>
        <v>#DIV/0!</v>
      </c>
    </row>
    <row r="828" spans="1:7">
      <c r="A828" s="112">
        <v>381</v>
      </c>
      <c r="B828" s="181" t="s">
        <v>79</v>
      </c>
      <c r="C828" s="75">
        <f t="shared" si="109"/>
        <v>0</v>
      </c>
      <c r="D828" s="75">
        <f t="shared" si="109"/>
        <v>0</v>
      </c>
      <c r="E828" s="75">
        <f t="shared" si="109"/>
        <v>0</v>
      </c>
      <c r="F828" s="169" t="e">
        <f t="shared" si="104"/>
        <v>#DIV/0!</v>
      </c>
      <c r="G828" s="169" t="e">
        <f t="shared" si="105"/>
        <v>#DIV/0!</v>
      </c>
    </row>
    <row r="829" spans="1:7">
      <c r="A829" s="217">
        <v>381</v>
      </c>
      <c r="B829" s="216" t="s">
        <v>344</v>
      </c>
      <c r="C829" s="170">
        <v>0</v>
      </c>
      <c r="D829" s="170"/>
      <c r="E829" s="170"/>
      <c r="F829" s="169" t="e">
        <f t="shared" si="104"/>
        <v>#DIV/0!</v>
      </c>
      <c r="G829" s="169" t="e">
        <f t="shared" si="105"/>
        <v>#DIV/0!</v>
      </c>
    </row>
    <row r="830" spans="1:7">
      <c r="A830" s="115" t="s">
        <v>345</v>
      </c>
      <c r="B830" s="191"/>
      <c r="C830" s="147">
        <f>SUM(C831+C842)</f>
        <v>186962.81</v>
      </c>
      <c r="D830" s="147">
        <f>SUM(D831+D842)</f>
        <v>0</v>
      </c>
      <c r="E830" s="147">
        <f>SUM(E831+E842)</f>
        <v>0</v>
      </c>
      <c r="F830" s="169">
        <f t="shared" si="104"/>
        <v>0</v>
      </c>
      <c r="G830" s="169" t="e">
        <f t="shared" si="105"/>
        <v>#DIV/0!</v>
      </c>
    </row>
    <row r="831" spans="1:7">
      <c r="A831" s="107" t="s">
        <v>346</v>
      </c>
      <c r="B831" s="190"/>
      <c r="C831" s="144">
        <f>SUM(C832+C836+C840)</f>
        <v>7255.7699999999995</v>
      </c>
      <c r="D831" s="144">
        <f>SUM(D832+D836+D840)</f>
        <v>0</v>
      </c>
      <c r="E831" s="144">
        <f>SUM(E832+E836+E840)</f>
        <v>0</v>
      </c>
      <c r="F831" s="169">
        <f t="shared" si="104"/>
        <v>0</v>
      </c>
      <c r="G831" s="169" t="e">
        <f t="shared" si="105"/>
        <v>#DIV/0!</v>
      </c>
    </row>
    <row r="832" spans="1:7">
      <c r="A832" s="112">
        <v>322</v>
      </c>
      <c r="B832" s="181" t="s">
        <v>66</v>
      </c>
      <c r="C832" s="75">
        <f>SUM(C833:C835)</f>
        <v>6585.8499999999995</v>
      </c>
      <c r="D832" s="75">
        <f>SUM(D833:D835)</f>
        <v>0</v>
      </c>
      <c r="E832" s="75">
        <f>SUM(E833:E835)</f>
        <v>0</v>
      </c>
      <c r="F832" s="169">
        <f t="shared" si="104"/>
        <v>0</v>
      </c>
      <c r="G832" s="169" t="e">
        <f t="shared" si="105"/>
        <v>#DIV/0!</v>
      </c>
    </row>
    <row r="833" spans="1:7">
      <c r="A833" s="110">
        <v>322</v>
      </c>
      <c r="B833" s="180" t="s">
        <v>347</v>
      </c>
      <c r="C833" s="170">
        <v>4927.82</v>
      </c>
      <c r="D833" s="16"/>
      <c r="E833" s="170"/>
      <c r="F833" s="169">
        <f t="shared" si="104"/>
        <v>0</v>
      </c>
      <c r="G833" s="169" t="e">
        <f t="shared" si="105"/>
        <v>#DIV/0!</v>
      </c>
    </row>
    <row r="834" spans="1:7">
      <c r="A834" s="110">
        <v>322</v>
      </c>
      <c r="B834" s="180" t="s">
        <v>348</v>
      </c>
      <c r="C834" s="170">
        <v>1140.07</v>
      </c>
      <c r="D834" s="16"/>
      <c r="E834" s="170"/>
      <c r="F834" s="169">
        <f t="shared" si="104"/>
        <v>0</v>
      </c>
      <c r="G834" s="169" t="e">
        <f t="shared" si="105"/>
        <v>#DIV/0!</v>
      </c>
    </row>
    <row r="835" spans="1:7">
      <c r="A835" s="110">
        <v>322</v>
      </c>
      <c r="B835" s="180" t="s">
        <v>349</v>
      </c>
      <c r="C835" s="170">
        <v>517.96</v>
      </c>
      <c r="D835" s="16"/>
      <c r="E835" s="170"/>
      <c r="F835" s="169">
        <f t="shared" si="104"/>
        <v>0</v>
      </c>
      <c r="G835" s="169" t="e">
        <f t="shared" si="105"/>
        <v>#DIV/0!</v>
      </c>
    </row>
    <row r="836" spans="1:7">
      <c r="A836" s="112">
        <v>323</v>
      </c>
      <c r="B836" s="181" t="s">
        <v>71</v>
      </c>
      <c r="C836" s="75">
        <f>SUM(C837:C839)</f>
        <v>669.92</v>
      </c>
      <c r="D836" s="75">
        <f>SUM(D837:D839)</f>
        <v>0</v>
      </c>
      <c r="E836" s="75">
        <f>SUM(E837:E839)</f>
        <v>0</v>
      </c>
      <c r="F836" s="169">
        <f t="shared" si="104"/>
        <v>0</v>
      </c>
      <c r="G836" s="169" t="e">
        <f t="shared" si="105"/>
        <v>#DIV/0!</v>
      </c>
    </row>
    <row r="837" spans="1:7">
      <c r="A837" s="110">
        <v>323</v>
      </c>
      <c r="B837" s="180" t="s">
        <v>491</v>
      </c>
      <c r="C837" s="170">
        <v>475.95</v>
      </c>
      <c r="D837" s="16"/>
      <c r="E837" s="170"/>
      <c r="F837" s="169">
        <f t="shared" si="104"/>
        <v>0</v>
      </c>
      <c r="G837" s="169" t="e">
        <f t="shared" si="105"/>
        <v>#DIV/0!</v>
      </c>
    </row>
    <row r="838" spans="1:7">
      <c r="A838" s="110">
        <v>323</v>
      </c>
      <c r="B838" s="180" t="s">
        <v>492</v>
      </c>
      <c r="C838" s="170">
        <v>43.97</v>
      </c>
      <c r="D838" s="16"/>
      <c r="E838" s="170"/>
      <c r="F838" s="169">
        <f t="shared" si="104"/>
        <v>0</v>
      </c>
      <c r="G838" s="169" t="e">
        <f t="shared" si="105"/>
        <v>#DIV/0!</v>
      </c>
    </row>
    <row r="839" spans="1:7">
      <c r="A839" s="110">
        <v>323</v>
      </c>
      <c r="B839" s="180" t="s">
        <v>350</v>
      </c>
      <c r="C839" s="170">
        <v>150</v>
      </c>
      <c r="D839" s="16"/>
      <c r="E839" s="170"/>
      <c r="F839" s="169">
        <f t="shared" si="104"/>
        <v>0</v>
      </c>
      <c r="G839" s="169" t="e">
        <f t="shared" si="105"/>
        <v>#DIV/0!</v>
      </c>
    </row>
    <row r="840" spans="1:7">
      <c r="A840" s="112">
        <v>329</v>
      </c>
      <c r="B840" s="181" t="s">
        <v>79</v>
      </c>
      <c r="C840" s="75">
        <f>SUM(C841)</f>
        <v>0</v>
      </c>
      <c r="D840" s="75">
        <f>SUM(D841)</f>
        <v>0</v>
      </c>
      <c r="E840" s="75">
        <f>SUM(E841)</f>
        <v>0</v>
      </c>
      <c r="F840" s="169" t="e">
        <f t="shared" si="104"/>
        <v>#DIV/0!</v>
      </c>
      <c r="G840" s="169" t="e">
        <f t="shared" si="105"/>
        <v>#DIV/0!</v>
      </c>
    </row>
    <row r="841" spans="1:7">
      <c r="A841" s="109">
        <v>329</v>
      </c>
      <c r="B841" s="216" t="s">
        <v>396</v>
      </c>
      <c r="C841" s="16">
        <v>0</v>
      </c>
      <c r="D841" s="16"/>
      <c r="E841" s="170"/>
      <c r="F841" s="169" t="e">
        <f t="shared" si="104"/>
        <v>#DIV/0!</v>
      </c>
      <c r="G841" s="169" t="e">
        <f t="shared" si="105"/>
        <v>#DIV/0!</v>
      </c>
    </row>
    <row r="842" spans="1:7">
      <c r="A842" s="108" t="s">
        <v>351</v>
      </c>
      <c r="B842" s="190"/>
      <c r="C842" s="144">
        <f>SUM(C843+C851+C854)</f>
        <v>179707.04</v>
      </c>
      <c r="D842" s="144">
        <f>SUM(D843+D851+D854)</f>
        <v>0</v>
      </c>
      <c r="E842" s="144">
        <f>SUM(E843+E851+E854)</f>
        <v>0</v>
      </c>
      <c r="F842" s="169">
        <f t="shared" si="104"/>
        <v>0</v>
      </c>
      <c r="G842" s="169" t="e">
        <f t="shared" si="105"/>
        <v>#DIV/0!</v>
      </c>
    </row>
    <row r="843" spans="1:7">
      <c r="A843" s="112">
        <v>421</v>
      </c>
      <c r="B843" s="181" t="s">
        <v>125</v>
      </c>
      <c r="C843" s="75">
        <f>SUM(C844:C850)</f>
        <v>179707.04</v>
      </c>
      <c r="D843" s="75">
        <f>SUM(D844:D850)</f>
        <v>0</v>
      </c>
      <c r="E843" s="75">
        <f>SUM(E844:E850)</f>
        <v>0</v>
      </c>
      <c r="F843" s="169">
        <f t="shared" si="104"/>
        <v>0</v>
      </c>
      <c r="G843" s="169" t="e">
        <f t="shared" si="105"/>
        <v>#DIV/0!</v>
      </c>
    </row>
    <row r="844" spans="1:7">
      <c r="A844" s="217">
        <v>421</v>
      </c>
      <c r="B844" s="216" t="s">
        <v>417</v>
      </c>
      <c r="C844" s="170">
        <v>0</v>
      </c>
      <c r="D844" s="170">
        <v>0</v>
      </c>
      <c r="E844" s="170">
        <v>0</v>
      </c>
      <c r="F844" s="169" t="e">
        <f t="shared" si="104"/>
        <v>#DIV/0!</v>
      </c>
      <c r="G844" s="169" t="e">
        <f t="shared" si="105"/>
        <v>#DIV/0!</v>
      </c>
    </row>
    <row r="845" spans="1:7">
      <c r="A845" s="217">
        <v>421</v>
      </c>
      <c r="B845" s="216" t="s">
        <v>570</v>
      </c>
      <c r="C845" s="170">
        <v>4940.13</v>
      </c>
      <c r="D845" s="170"/>
      <c r="E845" s="170"/>
      <c r="F845" s="169">
        <f t="shared" ref="F845:F855" si="110">E845/C845*100</f>
        <v>0</v>
      </c>
      <c r="G845" s="169" t="e">
        <f t="shared" ref="G845:G855" si="111">E845/D845*100</f>
        <v>#DIV/0!</v>
      </c>
    </row>
    <row r="846" spans="1:7">
      <c r="A846" s="217">
        <v>421</v>
      </c>
      <c r="B846" s="216" t="s">
        <v>466</v>
      </c>
      <c r="C846" s="170">
        <v>0</v>
      </c>
      <c r="D846" s="170"/>
      <c r="E846" s="170"/>
      <c r="F846" s="169" t="e">
        <f t="shared" si="110"/>
        <v>#DIV/0!</v>
      </c>
      <c r="G846" s="169" t="e">
        <f t="shared" si="111"/>
        <v>#DIV/0!</v>
      </c>
    </row>
    <row r="847" spans="1:7">
      <c r="A847" s="217">
        <v>421</v>
      </c>
      <c r="B847" s="216" t="s">
        <v>595</v>
      </c>
      <c r="C847" s="170">
        <v>0</v>
      </c>
      <c r="D847" s="170"/>
      <c r="E847" s="170"/>
      <c r="F847" s="169" t="e">
        <f t="shared" si="110"/>
        <v>#DIV/0!</v>
      </c>
      <c r="G847" s="169" t="e">
        <f t="shared" si="111"/>
        <v>#DIV/0!</v>
      </c>
    </row>
    <row r="848" spans="1:7">
      <c r="A848" s="217">
        <v>421</v>
      </c>
      <c r="B848" s="216" t="s">
        <v>596</v>
      </c>
      <c r="C848" s="170">
        <v>0</v>
      </c>
      <c r="D848" s="170"/>
      <c r="E848" s="170"/>
      <c r="F848" s="169" t="e">
        <f t="shared" si="110"/>
        <v>#DIV/0!</v>
      </c>
      <c r="G848" s="169" t="e">
        <f t="shared" si="111"/>
        <v>#DIV/0!</v>
      </c>
    </row>
    <row r="849" spans="1:7">
      <c r="A849" s="217">
        <v>421</v>
      </c>
      <c r="B849" s="216" t="s">
        <v>422</v>
      </c>
      <c r="C849" s="170">
        <v>174766.91</v>
      </c>
      <c r="D849" s="170"/>
      <c r="E849" s="170"/>
      <c r="F849" s="169">
        <f t="shared" si="110"/>
        <v>0</v>
      </c>
      <c r="G849" s="169" t="e">
        <f t="shared" si="111"/>
        <v>#DIV/0!</v>
      </c>
    </row>
    <row r="850" spans="1:7">
      <c r="A850" s="217">
        <v>421</v>
      </c>
      <c r="B850" s="216" t="s">
        <v>460</v>
      </c>
      <c r="C850" s="170">
        <v>0</v>
      </c>
      <c r="D850" s="170"/>
      <c r="E850" s="170"/>
      <c r="F850" s="169" t="e">
        <f t="shared" si="110"/>
        <v>#DIV/0!</v>
      </c>
      <c r="G850" s="169" t="e">
        <f t="shared" si="111"/>
        <v>#DIV/0!</v>
      </c>
    </row>
    <row r="851" spans="1:7">
      <c r="A851" s="112">
        <v>422</v>
      </c>
      <c r="B851" s="181" t="s">
        <v>394</v>
      </c>
      <c r="C851" s="75">
        <f>SUM(C852:C854)</f>
        <v>0</v>
      </c>
      <c r="D851" s="75">
        <f>SUM(D852:D854)</f>
        <v>0</v>
      </c>
      <c r="E851" s="75">
        <f>SUM(E852:E854)</f>
        <v>0</v>
      </c>
      <c r="F851" s="169" t="e">
        <f t="shared" si="110"/>
        <v>#DIV/0!</v>
      </c>
      <c r="G851" s="169" t="e">
        <f t="shared" si="111"/>
        <v>#DIV/0!</v>
      </c>
    </row>
    <row r="852" spans="1:7">
      <c r="A852" s="217">
        <v>422</v>
      </c>
      <c r="B852" s="216" t="s">
        <v>317</v>
      </c>
      <c r="C852" s="170">
        <v>0</v>
      </c>
      <c r="D852" s="170">
        <v>0</v>
      </c>
      <c r="E852" s="170">
        <v>0</v>
      </c>
      <c r="F852" s="169" t="e">
        <f t="shared" si="110"/>
        <v>#DIV/0!</v>
      </c>
      <c r="G852" s="169" t="e">
        <f t="shared" si="111"/>
        <v>#DIV/0!</v>
      </c>
    </row>
    <row r="853" spans="1:7">
      <c r="A853" s="217">
        <v>422</v>
      </c>
      <c r="B853" s="216" t="s">
        <v>412</v>
      </c>
      <c r="C853" s="170">
        <v>0</v>
      </c>
      <c r="D853" s="170">
        <v>0</v>
      </c>
      <c r="E853" s="170">
        <v>0</v>
      </c>
      <c r="F853" s="169" t="e">
        <f t="shared" si="110"/>
        <v>#DIV/0!</v>
      </c>
      <c r="G853" s="169" t="e">
        <f t="shared" si="111"/>
        <v>#DIV/0!</v>
      </c>
    </row>
    <row r="854" spans="1:7">
      <c r="A854" s="221">
        <v>451</v>
      </c>
      <c r="B854" s="207" t="s">
        <v>352</v>
      </c>
      <c r="C854" s="168">
        <f>SUM(C855)</f>
        <v>0</v>
      </c>
      <c r="D854" s="168">
        <f>SUM(D855)</f>
        <v>0</v>
      </c>
      <c r="E854" s="168">
        <f>SUM(E855)</f>
        <v>0</v>
      </c>
      <c r="F854" s="169" t="e">
        <f t="shared" si="110"/>
        <v>#DIV/0!</v>
      </c>
      <c r="G854" s="169" t="e">
        <f t="shared" si="111"/>
        <v>#DIV/0!</v>
      </c>
    </row>
    <row r="855" spans="1:7">
      <c r="A855" s="222">
        <v>451</v>
      </c>
      <c r="B855" s="216" t="s">
        <v>353</v>
      </c>
      <c r="C855" s="223">
        <v>0</v>
      </c>
      <c r="D855" s="170">
        <v>0</v>
      </c>
      <c r="E855" s="223">
        <v>0</v>
      </c>
      <c r="F855" s="169" t="e">
        <f t="shared" si="110"/>
        <v>#DIV/0!</v>
      </c>
      <c r="G855" s="169" t="e">
        <f t="shared" si="111"/>
        <v>#DIV/0!</v>
      </c>
    </row>
    <row r="856" spans="1:7">
      <c r="A856" s="411" t="s">
        <v>354</v>
      </c>
      <c r="B856" s="411"/>
      <c r="C856" s="411"/>
      <c r="D856" s="411"/>
      <c r="E856" s="411"/>
      <c r="F856" s="411"/>
      <c r="G856" s="411"/>
    </row>
    <row r="857" spans="1:7">
      <c r="A857" s="350" t="s">
        <v>657</v>
      </c>
      <c r="B857" s="350"/>
      <c r="C857" s="350"/>
      <c r="D857" s="350"/>
      <c r="E857" s="350"/>
      <c r="F857" s="350"/>
      <c r="G857" s="348"/>
    </row>
    <row r="858" spans="1:7" ht="17.25" customHeight="1">
      <c r="A858" s="350" t="s">
        <v>654</v>
      </c>
      <c r="B858" s="348"/>
      <c r="C858" s="348"/>
      <c r="D858" s="348"/>
      <c r="F858" s="349"/>
      <c r="G858" s="349"/>
    </row>
    <row r="859" spans="1:7" ht="17.25" customHeight="1">
      <c r="A859" s="350"/>
      <c r="B859" s="348"/>
      <c r="C859" s="348"/>
      <c r="D859" s="348"/>
      <c r="F859" s="349"/>
      <c r="G859" s="349"/>
    </row>
    <row r="860" spans="1:7">
      <c r="A860" s="352" t="s">
        <v>655</v>
      </c>
      <c r="B860" s="352"/>
      <c r="C860" s="353">
        <v>902</v>
      </c>
      <c r="D860" s="348"/>
      <c r="E860" s="348"/>
      <c r="F860" s="349"/>
      <c r="G860" s="349"/>
    </row>
    <row r="861" spans="1:7">
      <c r="A861" s="352" t="s">
        <v>652</v>
      </c>
      <c r="B861" s="352"/>
      <c r="C861" s="353">
        <v>10359.84</v>
      </c>
      <c r="D861" s="348"/>
      <c r="E861" s="348"/>
      <c r="F861" s="349"/>
      <c r="G861" s="349"/>
    </row>
    <row r="862" spans="1:7">
      <c r="A862" s="352" t="s">
        <v>651</v>
      </c>
      <c r="B862" s="352"/>
      <c r="C862" s="353">
        <v>49591.25</v>
      </c>
      <c r="D862" s="348"/>
      <c r="E862" s="348"/>
      <c r="F862" s="349"/>
      <c r="G862" s="349"/>
    </row>
    <row r="863" spans="1:7">
      <c r="A863" s="352" t="s">
        <v>653</v>
      </c>
      <c r="B863" s="352"/>
      <c r="C863" s="353">
        <v>19119.330000000002</v>
      </c>
      <c r="D863" s="348"/>
      <c r="E863" s="351"/>
      <c r="F863" s="349"/>
      <c r="G863" s="349"/>
    </row>
    <row r="864" spans="1:7">
      <c r="A864" s="352" t="s">
        <v>650</v>
      </c>
      <c r="B864" s="352"/>
      <c r="C864" s="353">
        <v>38250</v>
      </c>
      <c r="D864" s="348"/>
      <c r="E864" s="348"/>
      <c r="F864" s="349"/>
      <c r="G864" s="349"/>
    </row>
    <row r="865" spans="1:7" ht="15" customHeight="1">
      <c r="A865" s="350"/>
      <c r="B865" s="368" t="s">
        <v>355</v>
      </c>
      <c r="C865" s="371">
        <f>SUM(C860:C864)</f>
        <v>118222.42</v>
      </c>
      <c r="D865" s="348"/>
      <c r="E865" s="348"/>
      <c r="F865" s="349"/>
      <c r="G865" s="349"/>
    </row>
    <row r="866" spans="1:7">
      <c r="A866" s="305"/>
      <c r="B866" s="209"/>
      <c r="C866" s="324"/>
      <c r="D866" s="209"/>
      <c r="E866" s="209"/>
      <c r="F866" s="306"/>
      <c r="G866" s="306"/>
    </row>
    <row r="867" spans="1:7" ht="21" customHeight="1">
      <c r="A867" s="350" t="s">
        <v>356</v>
      </c>
      <c r="B867" s="348"/>
      <c r="C867" s="351"/>
      <c r="D867" s="209"/>
      <c r="E867" s="209"/>
      <c r="F867" s="306"/>
      <c r="G867" s="306"/>
    </row>
    <row r="868" spans="1:7">
      <c r="A868" s="350" t="s">
        <v>467</v>
      </c>
      <c r="B868" s="348"/>
      <c r="C868" s="351">
        <v>13383.91</v>
      </c>
      <c r="D868" s="324"/>
      <c r="E868" s="209"/>
      <c r="F868" s="306"/>
      <c r="G868" s="306"/>
    </row>
    <row r="869" spans="1:7">
      <c r="A869" s="355" t="s">
        <v>656</v>
      </c>
      <c r="B869" s="356"/>
      <c r="C869" s="353">
        <v>303840.67</v>
      </c>
      <c r="D869" s="209"/>
      <c r="E869" s="209"/>
      <c r="F869" s="306"/>
      <c r="G869" s="306"/>
    </row>
    <row r="870" spans="1:7" ht="17.25" customHeight="1">
      <c r="A870" s="350"/>
      <c r="B870" s="368" t="s">
        <v>355</v>
      </c>
      <c r="C870" s="371">
        <f>SUM(C868:C869)</f>
        <v>317224.57999999996</v>
      </c>
      <c r="D870" s="209"/>
      <c r="E870" s="209"/>
      <c r="F870" s="306"/>
      <c r="G870" s="306"/>
    </row>
    <row r="871" spans="1:7" ht="15.75" customHeight="1">
      <c r="A871" s="305"/>
      <c r="B871" s="340"/>
      <c r="C871" s="324"/>
      <c r="D871" s="209"/>
      <c r="E871" s="209"/>
      <c r="F871" s="306"/>
      <c r="G871" s="306"/>
    </row>
    <row r="872" spans="1:7">
      <c r="A872" s="416" t="s">
        <v>357</v>
      </c>
      <c r="B872" s="416"/>
      <c r="C872" s="416"/>
      <c r="D872" s="416"/>
      <c r="E872" s="416"/>
      <c r="F872" s="416"/>
      <c r="G872" s="416"/>
    </row>
    <row r="873" spans="1:7">
      <c r="A873" s="350" t="s">
        <v>669</v>
      </c>
      <c r="B873" s="348"/>
      <c r="C873" s="351"/>
      <c r="D873" s="348"/>
      <c r="E873" s="348"/>
      <c r="F873" s="349"/>
      <c r="G873" s="349"/>
    </row>
    <row r="874" spans="1:7">
      <c r="A874" s="350" t="s">
        <v>358</v>
      </c>
      <c r="B874" s="348"/>
      <c r="C874" s="351">
        <v>6.31</v>
      </c>
      <c r="D874" s="348"/>
      <c r="E874" s="348"/>
      <c r="F874" s="349"/>
      <c r="G874" s="349"/>
    </row>
    <row r="875" spans="1:7">
      <c r="A875" s="350" t="s">
        <v>359</v>
      </c>
      <c r="B875" s="348"/>
      <c r="C875" s="351">
        <v>6.68</v>
      </c>
      <c r="D875" s="348"/>
      <c r="E875" s="348"/>
      <c r="F875" s="349"/>
      <c r="G875" s="349"/>
    </row>
    <row r="876" spans="1:7">
      <c r="A876" s="350" t="s">
        <v>424</v>
      </c>
      <c r="B876" s="348"/>
      <c r="C876" s="351">
        <v>822.54</v>
      </c>
      <c r="D876" s="348"/>
      <c r="E876" s="348"/>
      <c r="F876" s="349"/>
      <c r="G876" s="349"/>
    </row>
    <row r="877" spans="1:7">
      <c r="A877" s="350" t="s">
        <v>664</v>
      </c>
      <c r="B877" s="348"/>
      <c r="C877" s="351">
        <v>1150.53</v>
      </c>
      <c r="D877" s="348"/>
      <c r="E877" s="348"/>
      <c r="F877" s="349"/>
      <c r="G877" s="349"/>
    </row>
    <row r="878" spans="1:7">
      <c r="A878" s="350" t="s">
        <v>498</v>
      </c>
      <c r="B878" s="348"/>
      <c r="C878" s="351">
        <v>94998</v>
      </c>
      <c r="D878" s="348"/>
      <c r="E878" s="348"/>
      <c r="F878" s="349"/>
      <c r="G878" s="349"/>
    </row>
    <row r="879" spans="1:7">
      <c r="A879" s="350" t="s">
        <v>360</v>
      </c>
      <c r="B879" s="348"/>
      <c r="C879" s="351">
        <v>10723.86</v>
      </c>
      <c r="D879" s="348"/>
      <c r="E879" s="348"/>
      <c r="F879" s="349"/>
      <c r="G879" s="349"/>
    </row>
    <row r="880" spans="1:7">
      <c r="A880" s="350" t="s">
        <v>665</v>
      </c>
      <c r="B880" s="348"/>
      <c r="C880" s="351">
        <v>304.05</v>
      </c>
      <c r="D880" s="348"/>
      <c r="E880" s="348"/>
      <c r="F880" s="349"/>
      <c r="G880" s="349"/>
    </row>
    <row r="881" spans="1:7">
      <c r="A881" s="350" t="s">
        <v>361</v>
      </c>
      <c r="B881" s="348"/>
      <c r="C881" s="351">
        <v>20557.169999999998</v>
      </c>
      <c r="D881" s="348"/>
      <c r="E881" s="348"/>
      <c r="F881" s="349"/>
      <c r="G881" s="349"/>
    </row>
    <row r="882" spans="1:7">
      <c r="A882" s="350" t="s">
        <v>607</v>
      </c>
      <c r="B882" s="348"/>
      <c r="C882" s="351">
        <v>1874.49</v>
      </c>
      <c r="D882" s="348"/>
      <c r="E882" s="348"/>
      <c r="F882" s="349"/>
      <c r="G882" s="349"/>
    </row>
    <row r="883" spans="1:7">
      <c r="A883" s="350" t="s">
        <v>608</v>
      </c>
      <c r="B883" s="348"/>
      <c r="C883" s="351">
        <v>1396.5</v>
      </c>
      <c r="D883" s="348"/>
      <c r="E883" s="348"/>
      <c r="F883" s="349"/>
      <c r="G883" s="349"/>
    </row>
    <row r="884" spans="1:7">
      <c r="A884" s="350" t="s">
        <v>666</v>
      </c>
      <c r="B884" s="348"/>
      <c r="C884" s="351">
        <v>2531.66</v>
      </c>
      <c r="D884" s="348"/>
      <c r="E884" s="348"/>
      <c r="F884" s="349"/>
      <c r="G884" s="349"/>
    </row>
    <row r="885" spans="1:7">
      <c r="A885" s="350" t="s">
        <v>522</v>
      </c>
      <c r="B885" s="348"/>
      <c r="C885" s="351">
        <v>61.17</v>
      </c>
      <c r="D885" s="348"/>
      <c r="E885" s="348"/>
      <c r="F885" s="349"/>
      <c r="G885" s="349"/>
    </row>
    <row r="886" spans="1:7">
      <c r="A886" s="350" t="s">
        <v>362</v>
      </c>
      <c r="B886" s="348"/>
      <c r="C886" s="351">
        <v>24399.72</v>
      </c>
      <c r="D886" s="348"/>
      <c r="E886" s="348"/>
      <c r="F886" s="349"/>
      <c r="G886" s="349"/>
    </row>
    <row r="887" spans="1:7">
      <c r="A887" s="350" t="s">
        <v>363</v>
      </c>
      <c r="B887" s="348"/>
      <c r="C887" s="351">
        <v>6700</v>
      </c>
      <c r="D887" s="348"/>
      <c r="E887" s="348"/>
      <c r="F887" s="349"/>
      <c r="G887" s="349"/>
    </row>
    <row r="888" spans="1:7" ht="26.25" customHeight="1">
      <c r="A888" s="420" t="s">
        <v>364</v>
      </c>
      <c r="B888" s="420"/>
      <c r="C888" s="351">
        <v>4000</v>
      </c>
      <c r="D888" s="348"/>
      <c r="E888" s="348"/>
      <c r="F888" s="349"/>
      <c r="G888" s="349"/>
    </row>
    <row r="889" spans="1:7" ht="15.75" customHeight="1">
      <c r="A889" s="350" t="s">
        <v>667</v>
      </c>
      <c r="B889" s="372"/>
      <c r="C889" s="351">
        <v>16390.62</v>
      </c>
      <c r="D889" s="348"/>
      <c r="E889" s="348"/>
      <c r="F889" s="349"/>
      <c r="G889" s="349"/>
    </row>
    <row r="890" spans="1:7">
      <c r="A890" s="350" t="s">
        <v>668</v>
      </c>
      <c r="B890" s="348"/>
      <c r="C890" s="351">
        <v>40273.08</v>
      </c>
      <c r="D890" s="348"/>
      <c r="E890" s="348"/>
      <c r="F890" s="349"/>
      <c r="G890" s="349"/>
    </row>
    <row r="891" spans="1:7">
      <c r="A891" s="350" t="s">
        <v>365</v>
      </c>
      <c r="B891" s="348"/>
      <c r="C891" s="351">
        <v>280290.34999999998</v>
      </c>
      <c r="D891" s="348"/>
      <c r="E891" s="348"/>
      <c r="F891" s="349"/>
      <c r="G891" s="349"/>
    </row>
    <row r="892" spans="1:7">
      <c r="A892" s="355" t="s">
        <v>366</v>
      </c>
      <c r="B892" s="356"/>
      <c r="C892" s="353">
        <v>504500.67</v>
      </c>
      <c r="D892" s="348"/>
      <c r="E892" s="348"/>
      <c r="F892" s="349"/>
      <c r="G892" s="349"/>
    </row>
    <row r="893" spans="1:7">
      <c r="A893" s="350"/>
      <c r="B893" s="354" t="s">
        <v>355</v>
      </c>
      <c r="C893" s="351">
        <f>SUM(C874:C892)</f>
        <v>1010987.3999999999</v>
      </c>
      <c r="D893" s="348"/>
      <c r="E893" s="348"/>
      <c r="F893" s="349"/>
      <c r="G893" s="349"/>
    </row>
    <row r="894" spans="1:7">
      <c r="A894" s="305"/>
      <c r="B894" s="209"/>
      <c r="C894" s="209"/>
      <c r="D894" s="209"/>
      <c r="E894" s="209"/>
      <c r="F894" s="306"/>
      <c r="G894" s="306"/>
    </row>
    <row r="895" spans="1:7">
      <c r="A895" s="416" t="s">
        <v>367</v>
      </c>
      <c r="B895" s="416"/>
      <c r="C895" s="416"/>
      <c r="D895" s="416"/>
      <c r="E895" s="416"/>
      <c r="F895" s="416"/>
      <c r="G895" s="416"/>
    </row>
    <row r="896" spans="1:7">
      <c r="A896" s="350" t="s">
        <v>658</v>
      </c>
      <c r="B896" s="348"/>
      <c r="C896" s="348"/>
      <c r="D896" s="348"/>
      <c r="E896" s="348"/>
      <c r="F896" s="349"/>
      <c r="G896" s="349"/>
    </row>
    <row r="897" spans="1:7">
      <c r="A897" s="416" t="s">
        <v>368</v>
      </c>
      <c r="B897" s="416"/>
      <c r="C897" s="416"/>
      <c r="D897" s="416"/>
      <c r="E897" s="416"/>
      <c r="F897" s="416"/>
      <c r="G897" s="416"/>
    </row>
    <row r="898" spans="1:7">
      <c r="A898" s="350" t="s">
        <v>659</v>
      </c>
      <c r="B898" s="348"/>
      <c r="C898" s="348"/>
      <c r="D898" s="348"/>
      <c r="E898" s="348"/>
      <c r="F898" s="349"/>
      <c r="G898" s="349"/>
    </row>
    <row r="899" spans="1:7">
      <c r="A899" s="419" t="s">
        <v>369</v>
      </c>
      <c r="B899" s="419"/>
      <c r="C899" s="419"/>
      <c r="D899" s="419"/>
      <c r="E899" s="419"/>
      <c r="F899" s="419"/>
      <c r="G899" s="419"/>
    </row>
    <row r="900" spans="1:7">
      <c r="A900" s="348" t="s">
        <v>660</v>
      </c>
      <c r="B900" s="348"/>
      <c r="C900" s="348"/>
      <c r="D900" s="348"/>
      <c r="E900" s="348"/>
      <c r="F900" s="349"/>
      <c r="G900" s="349"/>
    </row>
    <row r="901" spans="1:7">
      <c r="A901" s="348" t="s">
        <v>606</v>
      </c>
      <c r="B901" s="348"/>
      <c r="C901" s="348"/>
      <c r="D901" s="348"/>
      <c r="E901" s="348"/>
      <c r="F901" s="349"/>
      <c r="G901" s="349"/>
    </row>
    <row r="902" spans="1:7">
      <c r="A902" s="5"/>
      <c r="B902" s="5"/>
      <c r="C902" s="5"/>
      <c r="D902" s="5"/>
      <c r="E902" s="5"/>
      <c r="F902" s="266"/>
      <c r="G902" s="266"/>
    </row>
    <row r="903" spans="1:7">
      <c r="A903" s="410" t="s">
        <v>370</v>
      </c>
      <c r="B903" s="410"/>
      <c r="C903" s="410"/>
      <c r="D903" s="410"/>
      <c r="E903" s="410"/>
      <c r="F903" s="410"/>
      <c r="G903" s="410"/>
    </row>
    <row r="904" spans="1:7">
      <c r="A904" s="5"/>
      <c r="B904" s="5"/>
      <c r="C904" s="5"/>
      <c r="D904" s="5"/>
      <c r="E904" s="5"/>
      <c r="F904" s="266"/>
      <c r="G904" s="266"/>
    </row>
    <row r="905" spans="1:7">
      <c r="A905" s="5" t="s">
        <v>661</v>
      </c>
      <c r="B905" s="5"/>
      <c r="C905" s="5"/>
      <c r="D905" s="5"/>
      <c r="E905" s="5" t="s">
        <v>371</v>
      </c>
      <c r="F905" s="266"/>
      <c r="G905" s="266"/>
    </row>
    <row r="906" spans="1:7">
      <c r="A906" s="5" t="s">
        <v>662</v>
      </c>
      <c r="B906" s="5"/>
      <c r="C906" s="5"/>
      <c r="D906" s="5"/>
      <c r="E906" s="5" t="s">
        <v>523</v>
      </c>
      <c r="F906" s="266"/>
      <c r="G906" s="266"/>
    </row>
    <row r="907" spans="1:7">
      <c r="A907" s="5" t="s">
        <v>663</v>
      </c>
      <c r="B907" s="5"/>
      <c r="C907" s="5"/>
      <c r="D907" s="5"/>
      <c r="E907" s="5"/>
      <c r="F907" s="266"/>
      <c r="G907" s="266"/>
    </row>
    <row r="908" spans="1:7">
      <c r="A908" s="5"/>
      <c r="B908" s="5"/>
      <c r="C908" s="5"/>
      <c r="D908" s="5"/>
      <c r="E908" s="5"/>
      <c r="F908" s="266"/>
      <c r="G908" s="266"/>
    </row>
  </sheetData>
  <protectedRanges>
    <protectedRange algorithmName="SHA-512" hashValue="R8frfBQ/MhInQYm+jLEgMwgPwCkrGPIUaxyIFLRSCn/+fIsUU6bmJDax/r7gTh2PEAEvgODYwg0rRRjqSM/oww==" saltValue="tbZzHO5lCNHCDH5y3XGZag==" spinCount="100000" sqref="B333" name="Range1_1"/>
  </protectedRanges>
  <mergeCells count="36">
    <mergeCell ref="A903:G903"/>
    <mergeCell ref="A856:G856"/>
    <mergeCell ref="A796:B796"/>
    <mergeCell ref="A798:B798"/>
    <mergeCell ref="A897:G897"/>
    <mergeCell ref="A895:G895"/>
    <mergeCell ref="A799:B799"/>
    <mergeCell ref="A899:G899"/>
    <mergeCell ref="A872:G872"/>
    <mergeCell ref="A888:B888"/>
    <mergeCell ref="A17:B17"/>
    <mergeCell ref="A21:B21"/>
    <mergeCell ref="A16:B16"/>
    <mergeCell ref="A20:B20"/>
    <mergeCell ref="A22:B22"/>
    <mergeCell ref="A19:B19"/>
    <mergeCell ref="A18:B18"/>
    <mergeCell ref="A1:G1"/>
    <mergeCell ref="A3:G3"/>
    <mergeCell ref="A4:G4"/>
    <mergeCell ref="A10:G10"/>
    <mergeCell ref="A15:B15"/>
    <mergeCell ref="A6:G6"/>
    <mergeCell ref="A644:B644"/>
    <mergeCell ref="A319:G319"/>
    <mergeCell ref="A26:G26"/>
    <mergeCell ref="A31:G31"/>
    <mergeCell ref="A23:B23"/>
    <mergeCell ref="A30:G30"/>
    <mergeCell ref="A397:B397"/>
    <mergeCell ref="A32:G32"/>
    <mergeCell ref="A33:G33"/>
    <mergeCell ref="A320:G320"/>
    <mergeCell ref="A321:G321"/>
    <mergeCell ref="A24:B24"/>
    <mergeCell ref="A324:B324"/>
  </mergeCells>
  <printOptions gridLines="1"/>
  <pageMargins left="0.25" right="0.25" top="0.75" bottom="0.75" header="0.3" footer="0.3"/>
  <pageSetup paperSize="9" scale="85" fitToWidth="0" fitToHeight="0" orientation="portrait" verticalDpi="597" r:id="rId1"/>
  <headerFooter>
    <oddHeader xml:space="preserve">&amp;COPĆINA GORNJI BOGIĆEVCI IZVRŠENJE PRORAČUNA 12-2024
</oddHead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IZVRŠENJE 12-24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</cp:lastModifiedBy>
  <cp:lastPrinted>2025-04-07T12:43:35Z</cp:lastPrinted>
  <dcterms:created xsi:type="dcterms:W3CDTF">2015-03-25T15:10:35Z</dcterms:created>
  <dcterms:modified xsi:type="dcterms:W3CDTF">2025-04-24T12:49:29Z</dcterms:modified>
</cp:coreProperties>
</file>